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814" firstSheet="1" activeTab="1"/>
  </bookViews>
  <sheets>
    <sheet name="SheetNames" sheetId="1" state="hidden" r:id="rId1"/>
    <sheet name="Summary " sheetId="2" r:id="rId2"/>
    <sheet name="CPT" sheetId="3" r:id="rId3"/>
    <sheet name="WC011" sheetId="4" r:id="rId4"/>
    <sheet name="WC012" sheetId="5" r:id="rId5"/>
    <sheet name="WC013" sheetId="6" r:id="rId6"/>
    <sheet name="WC014" sheetId="7" r:id="rId7"/>
    <sheet name="WC015" sheetId="8" r:id="rId8"/>
    <sheet name="DC1" sheetId="9" r:id="rId9"/>
    <sheet name="WC022" sheetId="10" r:id="rId10"/>
    <sheet name="WC023" sheetId="11" r:id="rId11"/>
    <sheet name="WC024" sheetId="12" r:id="rId12"/>
    <sheet name="WC025" sheetId="13" r:id="rId13"/>
    <sheet name="WC026" sheetId="14" r:id="rId14"/>
    <sheet name="DC2" sheetId="15" r:id="rId15"/>
    <sheet name="WC031" sheetId="16" r:id="rId16"/>
    <sheet name="WC032" sheetId="17" r:id="rId17"/>
    <sheet name="WC033" sheetId="18" r:id="rId18"/>
    <sheet name="WC034" sheetId="19" r:id="rId19"/>
    <sheet name="DC3" sheetId="20" r:id="rId20"/>
    <sheet name="WC041" sheetId="21" r:id="rId21"/>
    <sheet name="WC042" sheetId="22" r:id="rId22"/>
    <sheet name="WC043" sheetId="23" r:id="rId23"/>
    <sheet name="WC044" sheetId="24" r:id="rId24"/>
    <sheet name="WC045" sheetId="25" r:id="rId25"/>
    <sheet name="WC047" sheetId="26" r:id="rId26"/>
    <sheet name="WC048" sheetId="27" r:id="rId27"/>
    <sheet name="DC4" sheetId="28" r:id="rId28"/>
    <sheet name="WC051" sheetId="29" r:id="rId29"/>
    <sheet name="WC052" sheetId="30" r:id="rId30"/>
    <sheet name="WC053" sheetId="31" r:id="rId31"/>
    <sheet name="DC5" sheetId="32" r:id="rId32"/>
  </sheets>
  <definedNames>
    <definedName name="_xlnm.Print_Area" localSheetId="2">'CPT'!$A$1:$T$87</definedName>
    <definedName name="_xlnm.Print_Area" localSheetId="8">'DC1'!$A$1:$T$87</definedName>
    <definedName name="_xlnm.Print_Area" localSheetId="14">'DC2'!$A$1:$T$87</definedName>
    <definedName name="_xlnm.Print_Area" localSheetId="19">'DC3'!$A$1:$T$87</definedName>
    <definedName name="_xlnm.Print_Area" localSheetId="27">'DC4'!$A$1:$T$87</definedName>
    <definedName name="_xlnm.Print_Area" localSheetId="31">'DC5'!$A$1:$T$87</definedName>
    <definedName name="_xlnm.Print_Area" localSheetId="0">'SheetNames'!$A$1:$T$87</definedName>
    <definedName name="_xlnm.Print_Area" localSheetId="1">'Summary '!$A$1:$T$87</definedName>
    <definedName name="_xlnm.Print_Area" localSheetId="3">'WC011'!$A$1:$T$87</definedName>
    <definedName name="_xlnm.Print_Area" localSheetId="4">'WC012'!$A$1:$T$87</definedName>
    <definedName name="_xlnm.Print_Area" localSheetId="5">'WC013'!$A$1:$T$87</definedName>
    <definedName name="_xlnm.Print_Area" localSheetId="6">'WC014'!$A$1:$T$87</definedName>
    <definedName name="_xlnm.Print_Area" localSheetId="7">'WC015'!$A$1:$T$87</definedName>
    <definedName name="_xlnm.Print_Area" localSheetId="9">'WC022'!$A$1:$T$87</definedName>
    <definedName name="_xlnm.Print_Area" localSheetId="10">'WC023'!$A$1:$T$87</definedName>
    <definedName name="_xlnm.Print_Area" localSheetId="11">'WC024'!$A$1:$T$87</definedName>
    <definedName name="_xlnm.Print_Area" localSheetId="12">'WC025'!$A$1:$T$87</definedName>
    <definedName name="_xlnm.Print_Area" localSheetId="13">'WC026'!$A$1:$T$87</definedName>
    <definedName name="_xlnm.Print_Area" localSheetId="15">'WC031'!$A$1:$T$87</definedName>
    <definedName name="_xlnm.Print_Area" localSheetId="16">'WC032'!$A$1:$T$87</definedName>
    <definedName name="_xlnm.Print_Area" localSheetId="17">'WC033'!$A$1:$T$87</definedName>
    <definedName name="_xlnm.Print_Area" localSheetId="18">'WC034'!$A$1:$T$87</definedName>
    <definedName name="_xlnm.Print_Area" localSheetId="20">'WC041'!$A$1:$T$87</definedName>
    <definedName name="_xlnm.Print_Area" localSheetId="21">'WC042'!$A$1:$T$87</definedName>
    <definedName name="_xlnm.Print_Area" localSheetId="22">'WC043'!$A$1:$T$87</definedName>
    <definedName name="_xlnm.Print_Area" localSheetId="23">'WC044'!$A$1:$T$87</definedName>
    <definedName name="_xlnm.Print_Area" localSheetId="24">'WC045'!$A$1:$T$87</definedName>
    <definedName name="_xlnm.Print_Area" localSheetId="25">'WC047'!$A$1:$T$87</definedName>
    <definedName name="_xlnm.Print_Area" localSheetId="26">'WC048'!$A$1:$T$87</definedName>
    <definedName name="_xlnm.Print_Area" localSheetId="28">'WC051'!$A$1:$T$87</definedName>
    <definedName name="_xlnm.Print_Area" localSheetId="29">'WC052'!$A$1:$T$87</definedName>
    <definedName name="_xlnm.Print_Area" localSheetId="30">'WC053'!$A$1:$T$87</definedName>
    <definedName name="_xlnm.Print_Titles" localSheetId="8">'DC1'!$1:$1</definedName>
    <definedName name="_xlnm.Print_Titles" localSheetId="14">'DC2'!$18:$18</definedName>
    <definedName name="_xlnm.Print_Titles" localSheetId="19">'DC3'!$1:$1</definedName>
    <definedName name="_xlnm.Print_Titles" localSheetId="27">'DC4'!$1:$1</definedName>
    <definedName name="_xlnm.Print_Titles" localSheetId="31">'DC5'!$1:$1</definedName>
    <definedName name="_xlnm.Print_Titles" localSheetId="0">'SheetNames'!$1:$1</definedName>
    <definedName name="_xlnm.Print_Titles" localSheetId="3">'WC011'!$1:$1</definedName>
    <definedName name="_xlnm.Print_Titles" localSheetId="4">'WC012'!$1:$1</definedName>
    <definedName name="_xlnm.Print_Titles" localSheetId="5">'WC013'!$1:$1</definedName>
    <definedName name="_xlnm.Print_Titles" localSheetId="6">'WC014'!$1:$1</definedName>
    <definedName name="_xlnm.Print_Titles" localSheetId="7">'WC015'!$1:$1</definedName>
    <definedName name="_xlnm.Print_Titles" localSheetId="9">'WC022'!$1:$1</definedName>
    <definedName name="_xlnm.Print_Titles" localSheetId="10">'WC023'!$1:$1</definedName>
    <definedName name="_xlnm.Print_Titles" localSheetId="11">'WC024'!$1:$1</definedName>
    <definedName name="_xlnm.Print_Titles" localSheetId="12">'WC025'!$1:$1</definedName>
    <definedName name="_xlnm.Print_Titles" localSheetId="13">'WC026'!$1:$1</definedName>
    <definedName name="_xlnm.Print_Titles" localSheetId="15">'WC031'!$1:$1</definedName>
    <definedName name="_xlnm.Print_Titles" localSheetId="16">'WC032'!$1:$1</definedName>
    <definedName name="_xlnm.Print_Titles" localSheetId="17">'WC033'!$1:$1</definedName>
    <definedName name="_xlnm.Print_Titles" localSheetId="18">'WC034'!$1:$1</definedName>
    <definedName name="_xlnm.Print_Titles" localSheetId="20">'WC041'!$1:$1</definedName>
    <definedName name="_xlnm.Print_Titles" localSheetId="21">'WC042'!$1:$1</definedName>
    <definedName name="_xlnm.Print_Titles" localSheetId="22">'WC043'!$1:$1</definedName>
    <definedName name="_xlnm.Print_Titles" localSheetId="23">'WC044'!$1:$1</definedName>
    <definedName name="_xlnm.Print_Titles" localSheetId="24">'WC045'!$1:$1</definedName>
    <definedName name="_xlnm.Print_Titles" localSheetId="25">'WC047'!$1:$1</definedName>
    <definedName name="_xlnm.Print_Titles" localSheetId="26">'WC048'!$1:$1</definedName>
    <definedName name="_xlnm.Print_Titles" localSheetId="28">'WC051'!$1:$1</definedName>
    <definedName name="_xlnm.Print_Titles" localSheetId="29">'WC052'!$1:$1</definedName>
    <definedName name="_xlnm.Print_Titles" localSheetId="30">'WC053'!$1:$1</definedName>
  </definedNames>
  <calcPr calcMode="manual" fullCalcOnLoad="1"/>
</workbook>
</file>

<file path=xl/sharedStrings.xml><?xml version="1.0" encoding="utf-8"?>
<sst xmlns="http://schemas.openxmlformats.org/spreadsheetml/2006/main" count="3371" uniqueCount="240">
  <si>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</si>
  <si>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</si>
  <si>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</si>
  <si>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</si>
  <si>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</si>
  <si>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</si>
  <si>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</si>
  <si>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</si>
  <si>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</si>
  <si>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</si>
  <si>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</si>
  <si>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</si>
  <si>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</si>
  <si>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</si>
  <si>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</si>
  <si>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</si>
  <si>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</si>
  <si>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</si>
  <si>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</si>
  <si>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</si>
  <si>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</si>
  <si>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</si>
  <si>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</si>
  <si>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</si>
  <si>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</si>
  <si>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</si>
  <si>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</si>
  <si>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</si>
  <si>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</si>
  <si>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</si>
  <si>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</si>
  <si>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</si>
  <si>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</si>
  <si>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</si>
  <si>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</si>
  <si>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</si>
  <si>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</si>
  <si>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</si>
  <si>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</si>
  <si>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</si>
  <si>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</si>
  <si>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</si>
  <si>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</si>
  <si>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</si>
  <si>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</si>
  <si>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</si>
  <si>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</si>
  <si>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</si>
  <si>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</si>
  <si>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</si>
  <si>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</si>
  <si>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</si>
  <si>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</si>
  <si>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</si>
  <si>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</si>
  <si>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</si>
  <si>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</si>
  <si>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</si>
  <si>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</si>
  <si>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</si>
  <si>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</si>
  <si>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</si>
  <si>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</si>
  <si>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</si>
  <si>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</si>
  <si>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</si>
  <si>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</si>
  <si>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</si>
  <si>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</si>
  <si>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</si>
  <si>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</si>
  <si>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</si>
  <si>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</si>
  <si>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</si>
  <si>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</si>
  <si>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</si>
  <si>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</si>
  <si>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</si>
  <si>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</si>
  <si>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</si>
  <si>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</si>
  <si>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</si>
  <si>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</si>
  <si>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</si>
  <si>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</si>
  <si>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</si>
  <si>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</si>
  <si>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Number of informal settlements targeted for upgrading with upgrading plans</t>
  </si>
  <si>
    <t>Number of sites serviced</t>
  </si>
  <si>
    <t>Summary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</si>
  <si>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</si>
  <si>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</si>
  <si>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</si>
  <si>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</si>
  <si>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</si>
  <si>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</si>
  <si>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</si>
  <si>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</si>
  <si>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</si>
  <si>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</si>
  <si>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</si>
  <si>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</si>
  <si>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</si>
  <si>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</si>
  <si>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</si>
  <si>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</si>
  <si>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</si>
  <si>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</si>
  <si>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</si>
  <si>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</si>
  <si>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</si>
  <si>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</si>
  <si>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</si>
  <si>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</si>
  <si>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</si>
  <si>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</si>
  <si>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</si>
  <si>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</si>
  <si>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</si>
  <si>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</si>
  <si>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Western Cape</t>
  </si>
  <si>
    <t>Cape Town</t>
  </si>
  <si>
    <t>Matzikama</t>
  </si>
  <si>
    <t>Cederberg</t>
  </si>
  <si>
    <t>Bergrivier</t>
  </si>
  <si>
    <t>Saldanha Bay</t>
  </si>
  <si>
    <t>Swartland</t>
  </si>
  <si>
    <t>West Coast</t>
  </si>
  <si>
    <t>Witzenberg</t>
  </si>
  <si>
    <t>Drakenstein</t>
  </si>
  <si>
    <t>Stellenbosch</t>
  </si>
  <si>
    <t>Breede Valley</t>
  </si>
  <si>
    <t>Langeberg</t>
  </si>
  <si>
    <t>Cape Winelands DM</t>
  </si>
  <si>
    <t>Theewaterskloof</t>
  </si>
  <si>
    <t>Overstrand</t>
  </si>
  <si>
    <t>Cape Agulhas</t>
  </si>
  <si>
    <t>Swellendam</t>
  </si>
  <si>
    <t>Overberg</t>
  </si>
  <si>
    <t>Kannaland</t>
  </si>
  <si>
    <t>Hessequa</t>
  </si>
  <si>
    <t>Mossel Bay</t>
  </si>
  <si>
    <t>George</t>
  </si>
  <si>
    <t>Oudtshoorn</t>
  </si>
  <si>
    <t>Bitou</t>
  </si>
  <si>
    <t>Knysna</t>
  </si>
  <si>
    <t>Eden</t>
  </si>
  <si>
    <t>Laingsburg</t>
  </si>
  <si>
    <t>Prince Albert</t>
  </si>
  <si>
    <t>Beaufort West</t>
  </si>
  <si>
    <t>Central Karoo</t>
  </si>
  <si>
    <t>Percentage density reduction in total informal settlements</t>
  </si>
  <si>
    <t>Statistical indicators on service delivery as at the beginning of 2019/20 (to be completed only at the beginning of the municipal financial year)</t>
  </si>
  <si>
    <t>Backlog as at beginning of 2019/20</t>
  </si>
  <si>
    <t>Target for 2019/20 as per the
SDBIP</t>
  </si>
  <si>
    <t xml:space="preserve">Summary of Actual output for 2019/20 
</t>
  </si>
  <si>
    <t>Actual output for 2019/20
as per Annual Report</t>
  </si>
  <si>
    <t xml:space="preserve"> </t>
  </si>
  <si>
    <t xml:space="preserve"> -</t>
  </si>
  <si>
    <t>No additional land procured</t>
  </si>
  <si>
    <t>No additional townships established</t>
  </si>
  <si>
    <t>0,2 units per hectare</t>
  </si>
  <si>
    <t>All informal settlements have sufficient water points</t>
  </si>
  <si>
    <t>None required</t>
  </si>
  <si>
    <t>No backlog. Total number of households</t>
  </si>
  <si>
    <t>Non required</t>
  </si>
  <si>
    <t>Street lighting provided in all areas. We do not provide high mast lights</t>
  </si>
  <si>
    <t>Street lighting adequate - none required.</t>
  </si>
  <si>
    <t>TL 44 No backlog. EEDSM light refit. Problems were experienced with tenderer who could not deliver.</t>
  </si>
  <si>
    <t>None - sufficient facilities available</t>
  </si>
  <si>
    <t>Not a local municipality function</t>
  </si>
  <si>
    <t>No provision on budget for pools</t>
  </si>
  <si>
    <t>None</t>
  </si>
  <si>
    <t xml:space="preserve"> -   </t>
  </si>
  <si>
    <t>QUARTERLY PERFORMANCE REPORTS - 2019/20</t>
  </si>
  <si>
    <t xml:space="preserve">Service connections are low due to economic pressure </t>
  </si>
  <si>
    <t>No markets were developed</t>
  </si>
  <si>
    <t>Transfer occurred during November 2019.</t>
  </si>
  <si>
    <t>Tender to be awarded.</t>
  </si>
  <si>
    <t>Community interference lead to a reduction in the number of sites.</t>
  </si>
  <si>
    <t>Buffeljags: 39, Barrydale: 87</t>
  </si>
  <si>
    <t xml:space="preserve">2988m of roads to be resurfaced/rehabilitated/resealed for the financial year.
</t>
  </si>
  <si>
    <t xml:space="preserve">Funding required for mobility planning and ITP network. </t>
  </si>
  <si>
    <t>No public transport plan available.</t>
  </si>
  <si>
    <t xml:space="preserve">The INEP Grant was withdrawn due to incomplete electrification projects of the 2017/2018 and 2018/2019 financial years. </t>
  </si>
  <si>
    <t>This function does not form part of Knysna Municipality's mandate</t>
  </si>
  <si>
    <t>The proposed library for Smutsville: No suitable land is available at the moment, the Municipality is in a negotiation process.</t>
  </si>
  <si>
    <t xml:space="preserve">No funding available for the financial year. </t>
  </si>
  <si>
    <t xml:space="preserve">The extension of services to households is dependant on the rate of new developments or new owners </t>
  </si>
  <si>
    <t>The backlog of green waste at the landfill site was chipped in order to divert and minimise waste going to landfill</t>
  </si>
  <si>
    <t>All registered informal settlements receive a door-to-door balck bag refuse removal service as well as communal skips in some settlements</t>
  </si>
  <si>
    <t>Insufficient funding to complete project</t>
  </si>
  <si>
    <t>Request for funding will be made to DCAS in 20-21 funancial year</t>
  </si>
  <si>
    <t>People in Zwelitsha moved to Area F, Bredasdorp</t>
  </si>
  <si>
    <t>Zwelitsha, Napier and Ou Kamp, Struisbaai</t>
  </si>
  <si>
    <t>Zwelitsha, Napier and Ou Kamp in planning phase. A NGO (PEP) was appointed by the Department of Human Settlements to assist the municipality.</t>
  </si>
  <si>
    <t>3 informal settlements in planning phase.</t>
  </si>
  <si>
    <t>None, we are in the planning phase to upgrade Zwelisha and Napier in situ</t>
  </si>
  <si>
    <t>Focus on Zwelitsha (in progress) to housing opportunities as well as Oukamp to Area A Struisbaai</t>
  </si>
  <si>
    <t>356 backyard dwellers</t>
  </si>
  <si>
    <t>Planning phase</t>
  </si>
  <si>
    <t>No title deeds was tranferred so far because they are still busy with handovers and with the construction of top structures</t>
  </si>
  <si>
    <t>1,172km was built in quarter 1
0,5km was built in quarter 2
half kilometre built in Q3</t>
  </si>
  <si>
    <t>TL 39 - Target is square metres - no backlog. SDBIP target amended with SDBIP amendments</t>
  </si>
  <si>
    <t>0,75km was constructed in Bredasdorp and L'Agulhas until 2nd quarter
1km in Q3</t>
  </si>
  <si>
    <t xml:space="preserve">TL7-  Total number of households. </t>
  </si>
  <si>
    <t>TL 9 Total number of households</t>
  </si>
  <si>
    <t xml:space="preserve">TL10-  Total number of households. </t>
  </si>
  <si>
    <t>projects included door-to-door includinging shopping malls and schools</t>
  </si>
  <si>
    <t xml:space="preserve">TL8-  Total number of households. </t>
  </si>
  <si>
    <t>Target to be amended with SDBIP amendments in line with audited actual 18-19</t>
  </si>
  <si>
    <t xml:space="preserve">TL 12 No backlog. </t>
  </si>
  <si>
    <t>Ongoing registration drives. Review target with SDBIP amendents in line with 2018/19 audited actual</t>
  </si>
  <si>
    <t>Tenderer put on terms and abiding to them</t>
  </si>
  <si>
    <t>Napier facility still in process and Arniston sportfield was upgraded</t>
  </si>
  <si>
    <t>Outdoor gyms / parks constructed in Napier and Kassiesbaai, Arniston</t>
  </si>
  <si>
    <t>Napier and Bredasdorp cemetries were upgraded</t>
  </si>
  <si>
    <t>RSEP and DEDAT Booster fund projects. One in process. Tender contract cancelled. Remaining project put out on tender.</t>
  </si>
  <si>
    <t>Amount work opportunities is based on the grant allocation projects and does not include the municipality's own funding for EPWP projects</t>
  </si>
  <si>
    <t>No indicator on SDBIP</t>
  </si>
  <si>
    <t>Covid19 Pandemic and resultant Lockdown caused Deeds Office to close which affected Title deed registrations</t>
  </si>
  <si>
    <t>Jamestown cemetery was upgraded. New area prepared for additional burials. Drainage and pathways completed.</t>
  </si>
  <si>
    <t>1656 YTD</t>
  </si>
  <si>
    <t xml:space="preserve">Contractor managed his cashflow well and managed to install more toilets than initially anticipated </t>
  </si>
  <si>
    <t>One additional sewer connection was completed as a result of Council approving an item for the provision of single house connections to residents in Witogie Street</t>
  </si>
  <si>
    <t>The project has been completed with the allocated available funding.</t>
  </si>
  <si>
    <t>Paarl Town Hall was upgraded in the 1st quarter and Wellington Town Hall in the 2nd quarter.</t>
  </si>
  <si>
    <t>Newton Clinic was upgraded in the 2nd quarter.</t>
  </si>
  <si>
    <t>Happy Toddlers and Hermon Educare will be upgraded by the end of the 4th quarter.</t>
  </si>
  <si>
    <t xml:space="preserve">No funding avaialable </t>
  </si>
  <si>
    <t>Due to lockdown project experienced delays</t>
  </si>
  <si>
    <t>Contractor is back on site</t>
  </si>
  <si>
    <t xml:space="preserve">Project will commence once lockdown levels are further reduced as this is in-situ upgrading </t>
  </si>
  <si>
    <t>Actual for Q4 = 8650</t>
  </si>
  <si>
    <t>Kindly note that in terms of the funding agreement with the Department of Rural Development and Land Reform (the Department):
(1) the department were to upgrade two ECD facilities and construct one new facility;
(2) the Overstrand municipality were to appoint a consultant to draw up the specifications for the work to be done and the tender.</t>
  </si>
  <si>
    <t xml:space="preserve">The Department of Rural Development and Land Reform has confirmed that they have not budgeted for the 3 projects for the 2020/2021 financial year.
We have not yet been given a final answer on the available funding for the 3 Early Childhood Centres and expect that funding will only be approved for construction work for the 2021/2022 financial year.
</t>
  </si>
  <si>
    <t>One project (Kamp Street) is Multi year and the other projects (Dliso/Matshaka &amp; Murraysburg) storm water are reprioritized for the 2021/2022 Financial year</t>
  </si>
  <si>
    <t>The implementation plan has already been updated to accomadate these delays, and the timeline projections confrims that the project will be completed within the financial year</t>
  </si>
  <si>
    <t>Unforseen delays in the appointment of consulting engineers due to the appeal which was lodge</t>
  </si>
  <si>
    <t>The upgrade of one sportfield (Beaufort West Rugby Field) is completed, and Kwamandlenkosi SG is not completed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</si>
</sst>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[Red]0%;[Red]\(0%\)"/>
    <numFmt numFmtId="175" formatCode="0%;\(0%\)"/>
    <numFmt numFmtId="176" formatCode="\ \ @"/>
    <numFmt numFmtId="177" formatCode="\ \ \ \ @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 &quot;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b/>
      <sz val="20"/>
      <color indexed="8"/>
      <name val="Arial Narrow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sz val="10"/>
      <name val="Arial Narrow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Arial Narrow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168" fontId="5" fillId="0" borderId="0" applyFill="0" applyBorder="0" applyAlignment="0">
      <protection/>
    </xf>
    <xf numFmtId="169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172" fontId="5" fillId="0" borderId="0" applyFill="0" applyBorder="0" applyAlignment="0">
      <protection/>
    </xf>
    <xf numFmtId="168" fontId="5" fillId="0" borderId="0" applyFill="0" applyBorder="0" applyAlignment="0">
      <protection/>
    </xf>
    <xf numFmtId="173" fontId="5" fillId="0" borderId="0" applyFill="0" applyBorder="0" applyAlignment="0">
      <protection/>
    </xf>
    <xf numFmtId="169" fontId="5" fillId="0" borderId="0" applyFill="0" applyBorder="0" applyAlignment="0">
      <protection/>
    </xf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ill="0" applyBorder="0" applyAlignment="0">
      <protection/>
    </xf>
    <xf numFmtId="169" fontId="6" fillId="0" borderId="0" applyFill="0" applyBorder="0" applyAlignment="0">
      <protection/>
    </xf>
    <xf numFmtId="168" fontId="6" fillId="0" borderId="0" applyFill="0" applyBorder="0" applyAlignment="0">
      <protection/>
    </xf>
    <xf numFmtId="173" fontId="6" fillId="0" borderId="0" applyFill="0" applyBorder="0" applyAlignment="0">
      <protection/>
    </xf>
    <xf numFmtId="169" fontId="6" fillId="0" borderId="0" applyFill="0" applyBorder="0" applyAlignment="0">
      <protection/>
    </xf>
    <xf numFmtId="0" fontId="5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8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1" borderId="1" applyNumberFormat="0" applyAlignment="0" applyProtection="0"/>
    <xf numFmtId="10" fontId="7" fillId="32" borderId="8" applyNumberFormat="0" applyBorder="0" applyAlignment="0" applyProtection="0"/>
    <xf numFmtId="168" fontId="9" fillId="0" borderId="0" applyFill="0" applyBorder="0" applyAlignment="0">
      <protection/>
    </xf>
    <xf numFmtId="169" fontId="9" fillId="0" borderId="0" applyFill="0" applyBorder="0" applyAlignment="0">
      <protection/>
    </xf>
    <xf numFmtId="168" fontId="9" fillId="0" borderId="0" applyFill="0" applyBorder="0" applyAlignment="0">
      <protection/>
    </xf>
    <xf numFmtId="173" fontId="9" fillId="0" borderId="0" applyFill="0" applyBorder="0" applyAlignment="0">
      <protection/>
    </xf>
    <xf numFmtId="169" fontId="9" fillId="0" borderId="0" applyFill="0" applyBorder="0" applyAlignment="0">
      <protection/>
    </xf>
    <xf numFmtId="0" fontId="63" fillId="0" borderId="9" applyNumberFormat="0" applyFill="0" applyAlignment="0" applyProtection="0"/>
    <xf numFmtId="0" fontId="64" fillId="33" borderId="0" applyNumberFormat="0" applyBorder="0" applyAlignment="0" applyProtection="0"/>
    <xf numFmtId="17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34" borderId="10" applyNumberFormat="0" applyFont="0" applyAlignment="0" applyProtection="0"/>
    <xf numFmtId="0" fontId="65" fillId="27" borderId="11" applyNumberFormat="0" applyAlignment="0" applyProtection="0"/>
    <xf numFmtId="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8" fontId="10" fillId="0" borderId="0" applyFill="0" applyBorder="0" applyAlignment="0">
      <protection/>
    </xf>
    <xf numFmtId="169" fontId="10" fillId="0" borderId="0" applyFill="0" applyBorder="0" applyAlignment="0">
      <protection/>
    </xf>
    <xf numFmtId="168" fontId="10" fillId="0" borderId="0" applyFill="0" applyBorder="0" applyAlignment="0">
      <protection/>
    </xf>
    <xf numFmtId="173" fontId="10" fillId="0" borderId="0" applyFill="0" applyBorder="0" applyAlignment="0">
      <protection/>
    </xf>
    <xf numFmtId="169" fontId="10" fillId="0" borderId="0" applyFill="0" applyBorder="0" applyAlignment="0">
      <protection/>
    </xf>
    <xf numFmtId="0" fontId="2" fillId="35" borderId="0">
      <alignment/>
      <protection/>
    </xf>
    <xf numFmtId="0" fontId="66" fillId="0" borderId="0" applyFill="0">
      <alignment horizontal="center"/>
      <protection/>
    </xf>
    <xf numFmtId="49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14" fillId="0" borderId="0" xfId="96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5" fillId="0" borderId="0" xfId="84" applyFont="1" applyFill="1" applyBorder="1" applyAlignment="1" applyProtection="1">
      <alignment vertical="top"/>
      <protection hidden="1"/>
    </xf>
    <xf numFmtId="0" fontId="16" fillId="0" borderId="13" xfId="96" applyFont="1" applyFill="1" applyBorder="1" applyAlignment="1" applyProtection="1">
      <alignment horizontal="centerContinuous" vertical="top"/>
      <protection/>
    </xf>
    <xf numFmtId="0" fontId="16" fillId="0" borderId="4" xfId="96" applyFont="1" applyFill="1" applyBorder="1" applyAlignment="1" applyProtection="1">
      <alignment horizontal="centerContinuous" vertical="top"/>
      <protection/>
    </xf>
    <xf numFmtId="0" fontId="16" fillId="0" borderId="14" xfId="96" applyFont="1" applyFill="1" applyBorder="1" applyAlignment="1" applyProtection="1">
      <alignment horizontal="center" vertical="top" wrapText="1"/>
      <protection/>
    </xf>
    <xf numFmtId="0" fontId="16" fillId="0" borderId="15" xfId="96" applyFont="1" applyFill="1" applyBorder="1" applyAlignment="1" applyProtection="1">
      <alignment horizontal="center" vertical="top" wrapText="1"/>
      <protection/>
    </xf>
    <xf numFmtId="0" fontId="16" fillId="0" borderId="16" xfId="96" applyFont="1" applyFill="1" applyBorder="1" applyAlignment="1" applyProtection="1">
      <alignment horizontal="center" vertical="top" wrapText="1"/>
      <protection/>
    </xf>
    <xf numFmtId="1" fontId="17" fillId="36" borderId="13" xfId="84" applyNumberFormat="1" applyFont="1" applyFill="1" applyBorder="1" applyAlignment="1" applyProtection="1">
      <alignment vertical="center"/>
      <protection/>
    </xf>
    <xf numFmtId="0" fontId="18" fillId="36" borderId="4" xfId="100" applyFont="1" applyFill="1" applyBorder="1" applyAlignment="1" applyProtection="1">
      <alignment vertical="top"/>
      <protection/>
    </xf>
    <xf numFmtId="166" fontId="18" fillId="36" borderId="16" xfId="100" applyNumberFormat="1" applyFont="1" applyFill="1" applyBorder="1" applyAlignment="1" applyProtection="1">
      <alignment vertical="top" wrapText="1"/>
      <protection/>
    </xf>
    <xf numFmtId="166" fontId="18" fillId="36" borderId="14" xfId="100" applyNumberFormat="1" applyFont="1" applyFill="1" applyBorder="1" applyAlignment="1" applyProtection="1">
      <alignment vertical="top" wrapText="1"/>
      <protection/>
    </xf>
    <xf numFmtId="166" fontId="18" fillId="36" borderId="15" xfId="100" applyNumberFormat="1" applyFont="1" applyFill="1" applyBorder="1" applyAlignment="1" applyProtection="1">
      <alignment vertical="top" wrapText="1"/>
      <protection/>
    </xf>
    <xf numFmtId="166" fontId="18" fillId="36" borderId="4" xfId="100" applyNumberFormat="1" applyFont="1" applyFill="1" applyBorder="1" applyAlignment="1" applyProtection="1">
      <alignment vertical="top" wrapText="1"/>
      <protection/>
    </xf>
    <xf numFmtId="166" fontId="18" fillId="36" borderId="17" xfId="100" applyNumberFormat="1" applyFont="1" applyFill="1" applyBorder="1" applyAlignment="1" applyProtection="1">
      <alignment vertical="top" wrapText="1"/>
      <protection/>
    </xf>
    <xf numFmtId="0" fontId="19" fillId="0" borderId="0" xfId="100" applyFont="1">
      <alignment/>
      <protection/>
    </xf>
    <xf numFmtId="1" fontId="20" fillId="0" borderId="18" xfId="84" applyNumberFormat="1" applyFont="1" applyFill="1" applyBorder="1" applyAlignment="1" applyProtection="1">
      <alignment vertical="top"/>
      <protection/>
    </xf>
    <xf numFmtId="166" fontId="21" fillId="0" borderId="19" xfId="100" applyNumberFormat="1" applyFont="1" applyFill="1" applyBorder="1" applyAlignment="1" applyProtection="1">
      <alignment vertical="top" wrapText="1"/>
      <protection/>
    </xf>
    <xf numFmtId="166" fontId="21" fillId="0" borderId="20" xfId="100" applyNumberFormat="1" applyFont="1" applyFill="1" applyBorder="1" applyAlignment="1" applyProtection="1">
      <alignment vertical="top" wrapText="1"/>
      <protection/>
    </xf>
    <xf numFmtId="166" fontId="21" fillId="0" borderId="21" xfId="100" applyNumberFormat="1" applyFont="1" applyFill="1" applyBorder="1" applyAlignment="1" applyProtection="1">
      <alignment vertical="top" wrapText="1"/>
      <protection/>
    </xf>
    <xf numFmtId="166" fontId="21" fillId="0" borderId="22" xfId="100" applyNumberFormat="1" applyFont="1" applyFill="1" applyBorder="1" applyAlignment="1" applyProtection="1">
      <alignment vertical="top" wrapText="1"/>
      <protection/>
    </xf>
    <xf numFmtId="166" fontId="21" fillId="0" borderId="23" xfId="100" applyNumberFormat="1" applyFont="1" applyFill="1" applyBorder="1" applyAlignment="1" applyProtection="1">
      <alignment vertical="top" wrapText="1"/>
      <protection/>
    </xf>
    <xf numFmtId="1" fontId="16" fillId="0" borderId="18" xfId="100" applyNumberFormat="1" applyFont="1" applyFill="1" applyBorder="1" applyAlignment="1" applyProtection="1">
      <alignment vertical="top"/>
      <protection/>
    </xf>
    <xf numFmtId="1" fontId="16" fillId="0" borderId="0" xfId="100" applyNumberFormat="1" applyFont="1" applyFill="1" applyBorder="1" applyAlignment="1" applyProtection="1">
      <alignment vertical="top"/>
      <protection/>
    </xf>
    <xf numFmtId="1" fontId="16" fillId="0" borderId="0" xfId="100" applyNumberFormat="1" applyFont="1" applyFill="1" applyBorder="1" applyAlignment="1" applyProtection="1">
      <alignment vertical="top" wrapText="1"/>
      <protection/>
    </xf>
    <xf numFmtId="166" fontId="21" fillId="0" borderId="24" xfId="100" applyNumberFormat="1" applyFont="1" applyFill="1" applyBorder="1" applyAlignment="1" applyProtection="1">
      <alignment vertical="top" wrapText="1"/>
      <protection/>
    </xf>
    <xf numFmtId="1" fontId="19" fillId="0" borderId="18" xfId="100" applyNumberFormat="1" applyFont="1" applyFill="1" applyBorder="1" applyAlignment="1" applyProtection="1">
      <alignment vertical="top" wrapText="1"/>
      <protection/>
    </xf>
    <xf numFmtId="1" fontId="19" fillId="0" borderId="25" xfId="100" applyNumberFormat="1" applyFont="1" applyFill="1" applyBorder="1" applyAlignment="1" applyProtection="1">
      <alignment vertical="top" wrapText="1"/>
      <protection/>
    </xf>
    <xf numFmtId="0" fontId="16" fillId="0" borderId="17" xfId="96" applyFont="1" applyFill="1" applyBorder="1" applyAlignment="1" applyProtection="1">
      <alignment horizontal="centerContinuous" vertical="top"/>
      <protection/>
    </xf>
    <xf numFmtId="0" fontId="21" fillId="0" borderId="13" xfId="96" applyFont="1" applyFill="1" applyBorder="1" applyAlignment="1" applyProtection="1">
      <alignment horizontal="centerContinuous" vertical="top"/>
      <protection/>
    </xf>
    <xf numFmtId="0" fontId="21" fillId="0" borderId="4" xfId="96" applyFont="1" applyFill="1" applyBorder="1" applyAlignment="1" applyProtection="1">
      <alignment horizontal="centerContinuous" vertical="top"/>
      <protection/>
    </xf>
    <xf numFmtId="0" fontId="21" fillId="0" borderId="14" xfId="96" applyFont="1" applyFill="1" applyBorder="1" applyAlignment="1" applyProtection="1">
      <alignment horizontal="center" vertical="top" wrapText="1"/>
      <protection/>
    </xf>
    <xf numFmtId="0" fontId="21" fillId="0" borderId="15" xfId="96" applyFont="1" applyFill="1" applyBorder="1" applyAlignment="1" applyProtection="1">
      <alignment horizontal="center" vertical="top" wrapText="1"/>
      <protection/>
    </xf>
    <xf numFmtId="0" fontId="21" fillId="0" borderId="4" xfId="96" applyFont="1" applyFill="1" applyBorder="1" applyAlignment="1" applyProtection="1">
      <alignment horizontal="center" vertical="top" wrapText="1"/>
      <protection/>
    </xf>
    <xf numFmtId="0" fontId="21" fillId="0" borderId="17" xfId="96" applyFont="1" applyFill="1" applyBorder="1" applyAlignment="1" applyProtection="1">
      <alignment horizontal="center" vertical="top" wrapText="1"/>
      <protection/>
    </xf>
    <xf numFmtId="0" fontId="70" fillId="0" borderId="0" xfId="0" applyFont="1" applyAlignment="1">
      <alignment/>
    </xf>
    <xf numFmtId="1" fontId="19" fillId="0" borderId="0" xfId="100" applyNumberFormat="1" applyFont="1" applyFill="1" applyBorder="1" applyAlignment="1" applyProtection="1">
      <alignment vertical="top"/>
      <protection/>
    </xf>
    <xf numFmtId="1" fontId="19" fillId="0" borderId="24" xfId="100" applyNumberFormat="1" applyFont="1" applyFill="1" applyBorder="1" applyAlignment="1" applyProtection="1">
      <alignment vertical="top"/>
      <protection/>
    </xf>
    <xf numFmtId="1" fontId="19" fillId="0" borderId="26" xfId="100" applyNumberFormat="1" applyFont="1" applyFill="1" applyBorder="1" applyAlignment="1" applyProtection="1">
      <alignment vertical="top"/>
      <protection/>
    </xf>
    <xf numFmtId="1" fontId="19" fillId="0" borderId="27" xfId="100" applyNumberFormat="1" applyFont="1" applyFill="1" applyBorder="1" applyAlignment="1" applyProtection="1">
      <alignment vertical="top"/>
      <protection/>
    </xf>
    <xf numFmtId="0" fontId="21" fillId="0" borderId="16" xfId="96" applyFont="1" applyFill="1" applyBorder="1" applyAlignment="1" applyProtection="1">
      <alignment horizontal="center" vertical="top" wrapText="1"/>
      <protection/>
    </xf>
    <xf numFmtId="180" fontId="19" fillId="37" borderId="19" xfId="100" applyNumberFormat="1" applyFont="1" applyFill="1" applyBorder="1" applyAlignment="1" applyProtection="1">
      <alignment vertical="top"/>
      <protection/>
    </xf>
    <xf numFmtId="180" fontId="19" fillId="37" borderId="28" xfId="100" applyNumberFormat="1" applyFont="1" applyFill="1" applyBorder="1" applyAlignment="1" applyProtection="1">
      <alignment vertical="top"/>
      <protection/>
    </xf>
    <xf numFmtId="0" fontId="16" fillId="0" borderId="17" xfId="96" applyFont="1" applyFill="1" applyBorder="1" applyAlignment="1" applyProtection="1">
      <alignment horizontal="center" vertical="top" wrapText="1"/>
      <protection/>
    </xf>
    <xf numFmtId="1" fontId="23" fillId="0" borderId="0" xfId="100" applyNumberFormat="1" applyFont="1" applyFill="1" applyBorder="1" applyAlignment="1" applyProtection="1">
      <alignment vertical="top"/>
      <protection/>
    </xf>
    <xf numFmtId="0" fontId="16" fillId="0" borderId="8" xfId="96" applyFont="1" applyFill="1" applyBorder="1" applyAlignment="1" applyProtection="1">
      <alignment horizontal="center" vertical="top" wrapText="1"/>
      <protection/>
    </xf>
    <xf numFmtId="0" fontId="21" fillId="0" borderId="8" xfId="96" applyFont="1" applyFill="1" applyBorder="1" applyAlignment="1" applyProtection="1">
      <alignment horizontal="center" vertical="top" wrapText="1"/>
      <protection/>
    </xf>
    <xf numFmtId="166" fontId="18" fillId="36" borderId="8" xfId="100" applyNumberFormat="1" applyFont="1" applyFill="1" applyBorder="1" applyAlignment="1" applyProtection="1">
      <alignment vertical="top" wrapText="1"/>
      <protection/>
    </xf>
    <xf numFmtId="166" fontId="21" fillId="0" borderId="29" xfId="100" applyNumberFormat="1" applyFont="1" applyFill="1" applyBorder="1" applyAlignment="1" applyProtection="1">
      <alignment vertical="top" wrapText="1"/>
      <protection/>
    </xf>
    <xf numFmtId="166" fontId="21" fillId="0" borderId="30" xfId="100" applyNumberFormat="1" applyFont="1" applyFill="1" applyBorder="1" applyAlignment="1" applyProtection="1">
      <alignment vertical="top" wrapText="1"/>
      <protection/>
    </xf>
    <xf numFmtId="180" fontId="19" fillId="37" borderId="31" xfId="100" applyNumberFormat="1" applyFont="1" applyFill="1" applyBorder="1" applyAlignment="1" applyProtection="1">
      <alignment vertical="top"/>
      <protection/>
    </xf>
    <xf numFmtId="180" fontId="19" fillId="37" borderId="32" xfId="100" applyNumberFormat="1" applyFont="1" applyFill="1" applyBorder="1" applyAlignment="1" applyProtection="1">
      <alignment vertical="top"/>
      <protection/>
    </xf>
    <xf numFmtId="180" fontId="19" fillId="37" borderId="30" xfId="100" applyNumberFormat="1" applyFont="1" applyFill="1" applyBorder="1" applyAlignment="1" applyProtection="1">
      <alignment vertical="top"/>
      <protection/>
    </xf>
    <xf numFmtId="180" fontId="19" fillId="37" borderId="33" xfId="100" applyNumberFormat="1" applyFont="1" applyFill="1" applyBorder="1" applyAlignment="1" applyProtection="1">
      <alignment vertical="top"/>
      <protection/>
    </xf>
    <xf numFmtId="180" fontId="19" fillId="38" borderId="19" xfId="100" applyNumberFormat="1" applyFont="1" applyFill="1" applyBorder="1" applyAlignment="1" applyProtection="1">
      <alignment vertical="top"/>
      <protection locked="0"/>
    </xf>
    <xf numFmtId="0" fontId="16" fillId="0" borderId="4" xfId="96" applyFont="1" applyFill="1" applyBorder="1" applyAlignment="1" applyProtection="1">
      <alignment horizontal="center" vertical="top" wrapText="1"/>
      <protection/>
    </xf>
    <xf numFmtId="166" fontId="21" fillId="0" borderId="34" xfId="100" applyNumberFormat="1" applyFont="1" applyFill="1" applyBorder="1" applyAlignment="1" applyProtection="1">
      <alignment vertical="top" wrapText="1"/>
      <protection/>
    </xf>
    <xf numFmtId="166" fontId="21" fillId="0" borderId="0" xfId="100" applyNumberFormat="1" applyFont="1" applyFill="1" applyBorder="1" applyAlignment="1" applyProtection="1">
      <alignment vertical="top" wrapText="1"/>
      <protection/>
    </xf>
    <xf numFmtId="180" fontId="19" fillId="39" borderId="19" xfId="100" applyNumberFormat="1" applyFont="1" applyFill="1" applyBorder="1" applyAlignment="1" applyProtection="1">
      <alignment vertical="top"/>
      <protection locked="0"/>
    </xf>
    <xf numFmtId="180" fontId="19" fillId="40" borderId="19" xfId="100" applyNumberFormat="1" applyFont="1" applyFill="1" applyBorder="1" applyAlignment="1" applyProtection="1">
      <alignment vertical="top"/>
      <protection locked="0"/>
    </xf>
    <xf numFmtId="180" fontId="19" fillId="41" borderId="31" xfId="100" applyNumberFormat="1" applyFont="1" applyFill="1" applyBorder="1" applyAlignment="1" applyProtection="1">
      <alignment vertical="top"/>
      <protection locked="0"/>
    </xf>
    <xf numFmtId="1" fontId="24" fillId="0" borderId="0" xfId="96" applyNumberFormat="1" applyFont="1" applyFill="1" applyBorder="1" applyAlignment="1" applyProtection="1">
      <alignment/>
      <protection hidden="1"/>
    </xf>
    <xf numFmtId="1" fontId="24" fillId="0" borderId="0" xfId="96" applyNumberFormat="1" applyFont="1" applyFill="1" applyBorder="1" applyAlignment="1" applyProtection="1">
      <alignment vertical="center"/>
      <protection hidden="1"/>
    </xf>
    <xf numFmtId="0" fontId="19" fillId="0" borderId="0" xfId="96" applyFont="1" applyBorder="1">
      <alignment/>
      <protection/>
    </xf>
    <xf numFmtId="1" fontId="25" fillId="0" borderId="0" xfId="84" applyNumberFormat="1" applyFont="1" applyBorder="1" applyAlignment="1" applyProtection="1">
      <alignment/>
      <protection hidden="1"/>
    </xf>
    <xf numFmtId="1" fontId="25" fillId="0" borderId="0" xfId="84" applyNumberFormat="1" applyFont="1" applyBorder="1" applyAlignment="1" applyProtection="1">
      <alignment vertical="center"/>
      <protection hidden="1"/>
    </xf>
    <xf numFmtId="0" fontId="24" fillId="0" borderId="0" xfId="96" applyNumberFormat="1" applyFont="1" applyFill="1" applyBorder="1" applyAlignment="1" applyProtection="1">
      <alignment/>
      <protection hidden="1"/>
    </xf>
    <xf numFmtId="180" fontId="19" fillId="42" borderId="31" xfId="100" applyNumberFormat="1" applyFont="1" applyFill="1" applyBorder="1" applyAlignment="1" applyProtection="1">
      <alignment vertical="top"/>
      <protection locked="0"/>
    </xf>
    <xf numFmtId="166" fontId="21" fillId="0" borderId="31" xfId="100" applyNumberFormat="1" applyFont="1" applyFill="1" applyBorder="1" applyAlignment="1" applyProtection="1">
      <alignment vertical="top" wrapText="1"/>
      <protection/>
    </xf>
    <xf numFmtId="180" fontId="14" fillId="0" borderId="19" xfId="100" applyNumberFormat="1" applyFont="1" applyFill="1" applyBorder="1" applyAlignment="1" applyProtection="1">
      <alignment vertical="top" wrapText="1"/>
      <protection/>
    </xf>
    <xf numFmtId="180" fontId="14" fillId="0" borderId="22" xfId="100" applyNumberFormat="1" applyFont="1" applyFill="1" applyBorder="1" applyAlignment="1" applyProtection="1">
      <alignment vertical="top" wrapText="1"/>
      <protection/>
    </xf>
    <xf numFmtId="0" fontId="71" fillId="0" borderId="8" xfId="0" applyFont="1" applyBorder="1" applyAlignment="1">
      <alignment wrapText="1"/>
    </xf>
    <xf numFmtId="0" fontId="71" fillId="0" borderId="35" xfId="0" applyFont="1" applyBorder="1" applyAlignment="1">
      <alignment horizontal="right" wrapText="1"/>
    </xf>
    <xf numFmtId="0" fontId="53" fillId="0" borderId="0" xfId="0" applyFont="1" applyAlignment="1">
      <alignment/>
    </xf>
    <xf numFmtId="0" fontId="72" fillId="0" borderId="36" xfId="0" applyFont="1" applyBorder="1" applyAlignment="1">
      <alignment horizontal="right" wrapText="1"/>
    </xf>
    <xf numFmtId="0" fontId="71" fillId="0" borderId="37" xfId="0" applyFont="1" applyBorder="1" applyAlignment="1">
      <alignment horizontal="right" wrapText="1"/>
    </xf>
    <xf numFmtId="1" fontId="28" fillId="0" borderId="18" xfId="84" applyNumberFormat="1" applyFont="1" applyFill="1" applyBorder="1" applyAlignment="1" applyProtection="1">
      <alignment horizontal="left" vertical="top" indent="1"/>
      <protection/>
    </xf>
    <xf numFmtId="1" fontId="19" fillId="37" borderId="18" xfId="100" applyNumberFormat="1" applyFont="1" applyFill="1" applyBorder="1" applyAlignment="1" applyProtection="1">
      <alignment vertical="top" wrapText="1"/>
      <protection/>
    </xf>
    <xf numFmtId="180" fontId="19" fillId="37" borderId="19" xfId="100" applyNumberFormat="1" applyFont="1" applyFill="1" applyBorder="1" applyAlignment="1" applyProtection="1">
      <alignment vertical="top"/>
      <protection locked="0"/>
    </xf>
    <xf numFmtId="180" fontId="19" fillId="37" borderId="31" xfId="100" applyNumberFormat="1" applyFont="1" applyFill="1" applyBorder="1" applyAlignment="1" applyProtection="1">
      <alignment vertical="top"/>
      <protection locked="0"/>
    </xf>
    <xf numFmtId="0" fontId="19" fillId="37" borderId="0" xfId="100" applyFont="1" applyFill="1">
      <alignment/>
      <protection/>
    </xf>
    <xf numFmtId="0" fontId="0" fillId="37" borderId="0" xfId="0" applyFont="1" applyFill="1" applyAlignment="1">
      <alignment/>
    </xf>
    <xf numFmtId="180" fontId="19" fillId="37" borderId="28" xfId="100" applyNumberFormat="1" applyFont="1" applyFill="1" applyBorder="1" applyAlignment="1" applyProtection="1">
      <alignment vertical="top"/>
      <protection locked="0"/>
    </xf>
    <xf numFmtId="180" fontId="19" fillId="37" borderId="32" xfId="100" applyNumberFormat="1" applyFont="1" applyFill="1" applyBorder="1" applyAlignment="1" applyProtection="1">
      <alignment vertical="top"/>
      <protection locked="0"/>
    </xf>
    <xf numFmtId="1" fontId="29" fillId="0" borderId="0" xfId="96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73" fillId="0" borderId="8" xfId="0" applyFont="1" applyBorder="1" applyAlignment="1">
      <alignment horizontal="center" wrapText="1"/>
    </xf>
    <xf numFmtId="0" fontId="11" fillId="0" borderId="0" xfId="96" applyNumberFormat="1" applyFont="1" applyFill="1" applyBorder="1" applyAlignment="1" applyProtection="1">
      <alignment vertical="top"/>
      <protection hidden="1"/>
    </xf>
    <xf numFmtId="0" fontId="74" fillId="0" borderId="0" xfId="84" applyFont="1" applyFill="1" applyBorder="1" applyAlignment="1" applyProtection="1">
      <alignment vertical="top"/>
      <protection hidden="1"/>
    </xf>
    <xf numFmtId="0" fontId="74" fillId="0" borderId="0" xfId="0" applyFont="1" applyAlignment="1">
      <alignment/>
    </xf>
    <xf numFmtId="0" fontId="14" fillId="0" borderId="0" xfId="96" applyFont="1" applyFill="1" applyBorder="1" applyAlignment="1" applyProtection="1">
      <alignment vertical="top" wrapText="1"/>
      <protection hidden="1"/>
    </xf>
    <xf numFmtId="0" fontId="14" fillId="0" borderId="30" xfId="96" applyFont="1" applyFill="1" applyBorder="1" applyAlignment="1" applyProtection="1">
      <alignment vertical="top" wrapText="1"/>
      <protection hidden="1"/>
    </xf>
    <xf numFmtId="0" fontId="19" fillId="0" borderId="30" xfId="100" applyFont="1" applyBorder="1" applyAlignment="1">
      <alignment wrapText="1"/>
      <protection/>
    </xf>
    <xf numFmtId="0" fontId="19" fillId="0" borderId="0" xfId="100" applyFont="1" applyBorder="1">
      <alignment/>
      <protection/>
    </xf>
    <xf numFmtId="0" fontId="72" fillId="0" borderId="8" xfId="0" applyFont="1" applyBorder="1" applyAlignment="1">
      <alignment wrapText="1"/>
    </xf>
    <xf numFmtId="180" fontId="19" fillId="0" borderId="19" xfId="100" applyNumberFormat="1" applyFont="1" applyFill="1" applyBorder="1" applyAlignment="1" applyProtection="1">
      <alignment vertical="top"/>
      <protection locked="0"/>
    </xf>
    <xf numFmtId="180" fontId="19" fillId="0" borderId="31" xfId="100" applyNumberFormat="1" applyFont="1" applyFill="1" applyBorder="1" applyAlignment="1" applyProtection="1">
      <alignment vertical="top"/>
      <protection locked="0"/>
    </xf>
    <xf numFmtId="0" fontId="19" fillId="0" borderId="30" xfId="100" applyFont="1" applyBorder="1" applyAlignment="1" applyProtection="1">
      <alignment wrapText="1"/>
      <protection locked="0"/>
    </xf>
    <xf numFmtId="0" fontId="19" fillId="37" borderId="30" xfId="10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19" fillId="0" borderId="8" xfId="96" applyFont="1" applyBorder="1" applyAlignment="1" applyProtection="1">
      <alignment wrapText="1"/>
      <protection locked="0"/>
    </xf>
    <xf numFmtId="1" fontId="19" fillId="0" borderId="0" xfId="100" applyNumberFormat="1" applyFont="1" applyFill="1" applyBorder="1" applyAlignment="1" applyProtection="1">
      <alignment horizontal="left" vertical="top" wrapText="1"/>
      <protection/>
    </xf>
    <xf numFmtId="1" fontId="19" fillId="0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18" xfId="84" applyNumberFormat="1" applyFont="1" applyFill="1" applyBorder="1" applyAlignment="1" applyProtection="1">
      <alignment horizontal="left" vertical="top"/>
      <protection/>
    </xf>
    <xf numFmtId="1" fontId="20" fillId="0" borderId="0" xfId="84" applyNumberFormat="1" applyFont="1" applyFill="1" applyBorder="1" applyAlignment="1" applyProtection="1">
      <alignment horizontal="left" vertical="top"/>
      <protection/>
    </xf>
    <xf numFmtId="1" fontId="20" fillId="0" borderId="24" xfId="84" applyNumberFormat="1" applyFont="1" applyFill="1" applyBorder="1" applyAlignment="1" applyProtection="1">
      <alignment horizontal="left" vertical="top"/>
      <protection/>
    </xf>
    <xf numFmtId="1" fontId="19" fillId="0" borderId="0" xfId="100" applyNumberFormat="1" applyFont="1" applyFill="1" applyBorder="1" applyAlignment="1" applyProtection="1">
      <alignment horizontal="left" vertical="top"/>
      <protection/>
    </xf>
    <xf numFmtId="1" fontId="19" fillId="0" borderId="0" xfId="100" applyNumberFormat="1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wrapText="1"/>
    </xf>
    <xf numFmtId="1" fontId="19" fillId="0" borderId="0" xfId="96" applyNumberFormat="1" applyFont="1" applyFill="1" applyBorder="1" applyAlignment="1" applyProtection="1">
      <alignment vertical="center" wrapText="1"/>
      <protection hidden="1"/>
    </xf>
    <xf numFmtId="1" fontId="19" fillId="37" borderId="0" xfId="96" applyNumberFormat="1" applyFont="1" applyFill="1" applyBorder="1" applyAlignment="1" applyProtection="1">
      <alignment vertical="center" wrapText="1"/>
      <protection hidden="1"/>
    </xf>
    <xf numFmtId="1" fontId="19" fillId="0" borderId="0" xfId="100" applyNumberFormat="1" applyFont="1" applyFill="1" applyBorder="1" applyAlignment="1" applyProtection="1">
      <alignment horizontal="left" vertical="top"/>
      <protection/>
    </xf>
    <xf numFmtId="1" fontId="19" fillId="0" borderId="0" xfId="100" applyNumberFormat="1" applyFont="1" applyFill="1" applyBorder="1" applyAlignment="1" applyProtection="1">
      <alignment horizontal="left" vertical="top" wrapText="1"/>
      <protection/>
    </xf>
    <xf numFmtId="1" fontId="19" fillId="0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18" xfId="84" applyNumberFormat="1" applyFont="1" applyFill="1" applyBorder="1" applyAlignment="1" applyProtection="1">
      <alignment horizontal="left" vertical="top"/>
      <protection/>
    </xf>
    <xf numFmtId="1" fontId="20" fillId="0" borderId="0" xfId="84" applyNumberFormat="1" applyFont="1" applyFill="1" applyBorder="1" applyAlignment="1" applyProtection="1">
      <alignment horizontal="left" vertical="top"/>
      <protection/>
    </xf>
    <xf numFmtId="1" fontId="20" fillId="0" borderId="24" xfId="84" applyNumberFormat="1" applyFont="1" applyFill="1" applyBorder="1" applyAlignment="1" applyProtection="1">
      <alignment horizontal="left" vertical="top"/>
      <protection/>
    </xf>
    <xf numFmtId="1" fontId="19" fillId="0" borderId="0" xfId="100" applyNumberFormat="1" applyFont="1" applyFill="1" applyBorder="1" applyAlignment="1" applyProtection="1">
      <alignment vertical="top" wrapText="1"/>
      <protection/>
    </xf>
    <xf numFmtId="1" fontId="19" fillId="0" borderId="8" xfId="96" applyNumberFormat="1" applyFont="1" applyBorder="1" applyAlignment="1" applyProtection="1">
      <alignment wrapText="1"/>
      <protection locked="0"/>
    </xf>
    <xf numFmtId="1" fontId="73" fillId="0" borderId="8" xfId="0" applyNumberFormat="1" applyFont="1" applyBorder="1" applyAlignment="1" applyProtection="1">
      <alignment horizontal="center" wrapText="1"/>
      <protection locked="0"/>
    </xf>
    <xf numFmtId="1" fontId="19" fillId="0" borderId="8" xfId="96" applyNumberFormat="1" applyFont="1" applyBorder="1" applyProtection="1">
      <alignment/>
      <protection locked="0"/>
    </xf>
    <xf numFmtId="0" fontId="19" fillId="0" borderId="8" xfId="96" applyFont="1" applyBorder="1" applyAlignment="1" applyProtection="1">
      <alignment horizontal="right" wrapText="1"/>
      <protection locked="0"/>
    </xf>
    <xf numFmtId="1" fontId="33" fillId="0" borderId="8" xfId="96" applyNumberFormat="1" applyFont="1" applyBorder="1" applyAlignment="1" applyProtection="1">
      <alignment wrapText="1"/>
      <protection locked="0"/>
    </xf>
    <xf numFmtId="1" fontId="74" fillId="0" borderId="8" xfId="0" applyNumberFormat="1" applyFont="1" applyBorder="1" applyAlignment="1" applyProtection="1">
      <alignment horizontal="right" wrapText="1"/>
      <protection locked="0"/>
    </xf>
    <xf numFmtId="1" fontId="33" fillId="0" borderId="8" xfId="96" applyNumberFormat="1" applyFont="1" applyBorder="1" applyProtection="1">
      <alignment/>
      <protection locked="0"/>
    </xf>
    <xf numFmtId="1" fontId="75" fillId="0" borderId="8" xfId="0" applyNumberFormat="1" applyFont="1" applyBorder="1" applyAlignment="1" applyProtection="1">
      <alignment horizontal="right" wrapText="1"/>
      <protection locked="0"/>
    </xf>
    <xf numFmtId="1" fontId="19" fillId="37" borderId="8" xfId="96" applyNumberFormat="1" applyFont="1" applyFill="1" applyBorder="1" applyProtection="1">
      <alignment/>
      <protection locked="0"/>
    </xf>
    <xf numFmtId="1" fontId="19" fillId="0" borderId="8" xfId="96" applyNumberFormat="1" applyFont="1" applyFill="1" applyBorder="1" applyProtection="1">
      <alignment/>
      <protection locked="0"/>
    </xf>
    <xf numFmtId="1" fontId="19" fillId="0" borderId="8" xfId="96" applyNumberFormat="1" applyFont="1" applyFill="1" applyBorder="1" applyAlignment="1" applyProtection="1">
      <alignment wrapText="1"/>
      <protection locked="0"/>
    </xf>
    <xf numFmtId="0" fontId="76" fillId="0" borderId="30" xfId="100" applyFont="1" applyBorder="1" applyAlignment="1" applyProtection="1">
      <alignment wrapText="1"/>
      <protection locked="0"/>
    </xf>
    <xf numFmtId="0" fontId="69" fillId="0" borderId="30" xfId="0" applyFont="1" applyBorder="1" applyAlignment="1" applyProtection="1">
      <alignment wrapText="1"/>
      <protection locked="0"/>
    </xf>
    <xf numFmtId="1" fontId="19" fillId="0" borderId="8" xfId="96" applyNumberFormat="1" applyFont="1" applyBorder="1" applyAlignment="1" applyProtection="1">
      <alignment horizontal="right"/>
      <protection locked="0"/>
    </xf>
    <xf numFmtId="0" fontId="19" fillId="0" borderId="30" xfId="100" applyFont="1" applyBorder="1" applyAlignment="1" applyProtection="1">
      <alignment horizontal="left" wrapText="1"/>
      <protection locked="0"/>
    </xf>
    <xf numFmtId="0" fontId="19" fillId="37" borderId="30" xfId="100" applyFont="1" applyFill="1" applyBorder="1" applyAlignment="1" applyProtection="1">
      <alignment horizontal="left" wrapText="1"/>
      <protection locked="0"/>
    </xf>
    <xf numFmtId="0" fontId="19" fillId="0" borderId="30" xfId="100" applyFont="1" applyFill="1" applyBorder="1" applyAlignment="1" applyProtection="1">
      <alignment horizontal="left" wrapText="1"/>
      <protection locked="0"/>
    </xf>
    <xf numFmtId="0" fontId="19" fillId="0" borderId="30" xfId="100" applyFont="1" applyBorder="1" applyAlignment="1" applyProtection="1">
      <alignment horizontal="left" vertical="top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29" fillId="0" borderId="30" xfId="0" applyFont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29" fillId="0" borderId="30" xfId="0" applyFont="1" applyFill="1" applyBorder="1" applyAlignment="1" applyProtection="1">
      <alignment horizontal="left" wrapText="1"/>
      <protection locked="0"/>
    </xf>
    <xf numFmtId="0" fontId="0" fillId="37" borderId="30" xfId="0" applyFont="1" applyFill="1" applyBorder="1" applyAlignment="1" applyProtection="1">
      <alignment horizontal="left" wrapText="1"/>
      <protection locked="0"/>
    </xf>
    <xf numFmtId="1" fontId="19" fillId="0" borderId="0" xfId="100" applyNumberFormat="1" applyFont="1" applyFill="1" applyBorder="1" applyAlignment="1" applyProtection="1">
      <alignment horizontal="left" vertical="top" wrapText="1"/>
      <protection/>
    </xf>
    <xf numFmtId="1" fontId="19" fillId="0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18" xfId="84" applyNumberFormat="1" applyFont="1" applyFill="1" applyBorder="1" applyAlignment="1" applyProtection="1">
      <alignment horizontal="left" vertical="top"/>
      <protection/>
    </xf>
    <xf numFmtId="1" fontId="20" fillId="0" borderId="0" xfId="84" applyNumberFormat="1" applyFont="1" applyFill="1" applyBorder="1" applyAlignment="1" applyProtection="1">
      <alignment horizontal="left" vertical="top"/>
      <protection/>
    </xf>
    <xf numFmtId="1" fontId="20" fillId="0" borderId="24" xfId="84" applyNumberFormat="1" applyFont="1" applyFill="1" applyBorder="1" applyAlignment="1" applyProtection="1">
      <alignment horizontal="left" vertical="top"/>
      <protection/>
    </xf>
    <xf numFmtId="0" fontId="37" fillId="0" borderId="30" xfId="100" applyFont="1" applyBorder="1" applyAlignment="1" applyProtection="1">
      <alignment vertical="center" wrapText="1"/>
      <protection locked="0"/>
    </xf>
    <xf numFmtId="0" fontId="37" fillId="37" borderId="30" xfId="100" applyFont="1" applyFill="1" applyBorder="1" applyAlignment="1" applyProtection="1">
      <alignment vertical="center" wrapText="1"/>
      <protection locked="0"/>
    </xf>
    <xf numFmtId="0" fontId="77" fillId="0" borderId="30" xfId="0" applyFont="1" applyBorder="1" applyAlignment="1" applyProtection="1">
      <alignment vertical="center" wrapText="1"/>
      <protection locked="0"/>
    </xf>
    <xf numFmtId="1" fontId="75" fillId="0" borderId="8" xfId="0" applyNumberFormat="1" applyFont="1" applyBorder="1" applyAlignment="1" applyProtection="1">
      <alignment horizontal="right" wrapText="1"/>
      <protection locked="0"/>
    </xf>
    <xf numFmtId="1" fontId="19" fillId="0" borderId="0" xfId="10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19" fillId="0" borderId="0" xfId="100" applyNumberFormat="1" applyFont="1" applyFill="1" applyBorder="1" applyAlignment="1" applyProtection="1">
      <alignment horizontal="left" vertical="top" wrapText="1"/>
      <protection/>
    </xf>
    <xf numFmtId="1" fontId="19" fillId="0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18" xfId="84" applyNumberFormat="1" applyFont="1" applyFill="1" applyBorder="1" applyAlignment="1" applyProtection="1">
      <alignment horizontal="left" vertical="top"/>
      <protection/>
    </xf>
    <xf numFmtId="1" fontId="20" fillId="0" borderId="0" xfId="84" applyNumberFormat="1" applyFont="1" applyFill="1" applyBorder="1" applyAlignment="1" applyProtection="1">
      <alignment horizontal="left" vertical="top"/>
      <protection/>
    </xf>
    <xf numFmtId="1" fontId="20" fillId="0" borderId="24" xfId="84" applyNumberFormat="1" applyFont="1" applyFill="1" applyBorder="1" applyAlignment="1" applyProtection="1">
      <alignment horizontal="left" vertical="top"/>
      <protection/>
    </xf>
    <xf numFmtId="1" fontId="78" fillId="0" borderId="0" xfId="100" applyNumberFormat="1" applyFont="1" applyFill="1" applyBorder="1" applyAlignment="1" applyProtection="1">
      <alignment horizontal="left" vertical="top" wrapText="1"/>
      <protection/>
    </xf>
    <xf numFmtId="1" fontId="78" fillId="0" borderId="24" xfId="100" applyNumberFormat="1" applyFont="1" applyFill="1" applyBorder="1" applyAlignment="1" applyProtection="1">
      <alignment horizontal="left" vertical="top" wrapText="1"/>
      <protection/>
    </xf>
    <xf numFmtId="1" fontId="19" fillId="0" borderId="0" xfId="100" applyNumberFormat="1" applyFont="1" applyFill="1" applyBorder="1" applyAlignment="1" applyProtection="1">
      <alignment horizontal="left" vertical="top"/>
      <protection/>
    </xf>
    <xf numFmtId="1" fontId="19" fillId="0" borderId="24" xfId="100" applyNumberFormat="1" applyFont="1" applyFill="1" applyBorder="1" applyAlignment="1" applyProtection="1">
      <alignment horizontal="left" vertical="top"/>
      <protection/>
    </xf>
    <xf numFmtId="1" fontId="20" fillId="0" borderId="38" xfId="84" applyNumberFormat="1" applyFont="1" applyFill="1" applyBorder="1" applyAlignment="1" applyProtection="1">
      <alignment horizontal="left" vertical="top"/>
      <protection/>
    </xf>
    <xf numFmtId="1" fontId="20" fillId="0" borderId="34" xfId="84" applyNumberFormat="1" applyFont="1" applyFill="1" applyBorder="1" applyAlignment="1" applyProtection="1">
      <alignment horizontal="left" vertical="top"/>
      <protection/>
    </xf>
    <xf numFmtId="1" fontId="20" fillId="0" borderId="23" xfId="84" applyNumberFormat="1" applyFont="1" applyFill="1" applyBorder="1" applyAlignment="1" applyProtection="1">
      <alignment horizontal="left" vertical="top"/>
      <protection/>
    </xf>
    <xf numFmtId="1" fontId="78" fillId="37" borderId="0" xfId="100" applyNumberFormat="1" applyFont="1" applyFill="1" applyBorder="1" applyAlignment="1" applyProtection="1">
      <alignment horizontal="left" vertical="top" wrapText="1"/>
      <protection/>
    </xf>
    <xf numFmtId="1" fontId="78" fillId="37" borderId="24" xfId="100" applyNumberFormat="1" applyFont="1" applyFill="1" applyBorder="1" applyAlignment="1" applyProtection="1">
      <alignment horizontal="left" vertical="top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0" xfId="59"/>
    <cellStyle name="Currency" xfId="60"/>
    <cellStyle name="Currency [0]" xfId="61"/>
    <cellStyle name="Currency [00]" xfId="62"/>
    <cellStyle name="Currency 2" xfId="63"/>
    <cellStyle name="Currency0" xfId="64"/>
    <cellStyle name="Date" xfId="65"/>
    <cellStyle name="Date Short" xfId="66"/>
    <cellStyle name="Dezimal [0]_Compiling Utility Macros" xfId="67"/>
    <cellStyle name="Dezimal_Compiling Utility Macros" xfId="68"/>
    <cellStyle name="Enter Currency (0)" xfId="69"/>
    <cellStyle name="Enter Currency (2)" xfId="70"/>
    <cellStyle name="Enter Units (0)" xfId="71"/>
    <cellStyle name="Enter Units (1)" xfId="72"/>
    <cellStyle name="Enter Units (2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Linked Cell" xfId="92"/>
    <cellStyle name="Neutral" xfId="93"/>
    <cellStyle name="Normal - Style1" xfId="94"/>
    <cellStyle name="Normal 10" xfId="95"/>
    <cellStyle name="Normal 2" xfId="96"/>
    <cellStyle name="Normal 2 2 10 2" xfId="97"/>
    <cellStyle name="Normal 3" xfId="98"/>
    <cellStyle name="Normal 3 2" xfId="99"/>
    <cellStyle name="Normal 4" xfId="100"/>
    <cellStyle name="Note" xfId="101"/>
    <cellStyle name="Output" xfId="102"/>
    <cellStyle name="Percent" xfId="103"/>
    <cellStyle name="Percent [0]" xfId="104"/>
    <cellStyle name="Percent [00]" xfId="105"/>
    <cellStyle name="Percent [2]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Standard_Anpassen der Amortisation" xfId="112"/>
    <cellStyle name="Style 1" xfId="113"/>
    <cellStyle name="Text Indent A" xfId="114"/>
    <cellStyle name="Text Indent B" xfId="115"/>
    <cellStyle name="Text Indent C" xfId="116"/>
    <cellStyle name="Title" xfId="117"/>
    <cellStyle name="Total" xfId="118"/>
    <cellStyle name="Währung [0]_Compiling Utility Macros" xfId="119"/>
    <cellStyle name="Währung_Compiling Utility Macros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3"/>
  <sheetViews>
    <sheetView zoomScalePageLayoutView="0" workbookViewId="0" topLeftCell="A1">
      <selection activeCell="A1" sqref="A1:T87"/>
    </sheetView>
  </sheetViews>
  <sheetFormatPr defaultColWidth="104.7109375" defaultRowHeight="15"/>
  <cols>
    <col min="1" max="1" width="11.140625" style="0" bestFit="1" customWidth="1"/>
    <col min="2" max="2" width="8.421875" style="0" customWidth="1"/>
    <col min="3" max="3" width="16.140625" style="0" bestFit="1" customWidth="1"/>
    <col min="4" max="4" width="7.28125" style="0" bestFit="1" customWidth="1"/>
  </cols>
  <sheetData>
    <row r="1" spans="1:4" ht="24" thickBot="1">
      <c r="A1" s="95" t="s">
        <v>22</v>
      </c>
      <c r="B1" s="95" t="s">
        <v>23</v>
      </c>
      <c r="C1" s="95" t="s">
        <v>24</v>
      </c>
      <c r="D1" s="75" t="s">
        <v>25</v>
      </c>
    </row>
    <row r="2" spans="1:4" ht="15" thickBot="1">
      <c r="A2" s="95" t="s">
        <v>89</v>
      </c>
      <c r="B2" s="95"/>
      <c r="C2" s="95" t="s">
        <v>120</v>
      </c>
      <c r="D2" s="75"/>
    </row>
    <row r="3" spans="1:4" ht="14.25">
      <c r="A3" s="72" t="s">
        <v>90</v>
      </c>
      <c r="B3" s="72" t="s">
        <v>90</v>
      </c>
      <c r="C3" s="72" t="s">
        <v>121</v>
      </c>
      <c r="D3" s="76">
        <v>1</v>
      </c>
    </row>
    <row r="4" spans="1:4" ht="14.25">
      <c r="A4" s="72" t="s">
        <v>91</v>
      </c>
      <c r="B4" s="72" t="s">
        <v>91</v>
      </c>
      <c r="C4" s="72" t="s">
        <v>122</v>
      </c>
      <c r="D4" s="73">
        <v>2</v>
      </c>
    </row>
    <row r="5" spans="1:4" ht="14.25">
      <c r="A5" s="72" t="s">
        <v>92</v>
      </c>
      <c r="B5" s="72" t="s">
        <v>92</v>
      </c>
      <c r="C5" s="72" t="s">
        <v>123</v>
      </c>
      <c r="D5" s="73">
        <v>3</v>
      </c>
    </row>
    <row r="6" spans="1:4" ht="14.25">
      <c r="A6" s="72" t="s">
        <v>93</v>
      </c>
      <c r="B6" s="72" t="s">
        <v>93</v>
      </c>
      <c r="C6" s="72" t="s">
        <v>124</v>
      </c>
      <c r="D6" s="73">
        <v>4</v>
      </c>
    </row>
    <row r="7" spans="1:4" ht="14.25">
      <c r="A7" s="72" t="s">
        <v>94</v>
      </c>
      <c r="B7" s="72" t="s">
        <v>94</v>
      </c>
      <c r="C7" s="72" t="s">
        <v>125</v>
      </c>
      <c r="D7" s="73">
        <v>5</v>
      </c>
    </row>
    <row r="8" spans="1:4" ht="14.25">
      <c r="A8" s="72" t="s">
        <v>95</v>
      </c>
      <c r="B8" s="72" t="s">
        <v>95</v>
      </c>
      <c r="C8" s="72" t="s">
        <v>126</v>
      </c>
      <c r="D8" s="73">
        <v>6</v>
      </c>
    </row>
    <row r="9" spans="1:4" ht="14.25">
      <c r="A9" s="72" t="s">
        <v>96</v>
      </c>
      <c r="B9" s="72" t="s">
        <v>96</v>
      </c>
      <c r="C9" s="72" t="s">
        <v>127</v>
      </c>
      <c r="D9" s="73">
        <v>7</v>
      </c>
    </row>
    <row r="10" spans="1:4" ht="14.25">
      <c r="A10" s="72" t="s">
        <v>97</v>
      </c>
      <c r="B10" s="72" t="s">
        <v>97</v>
      </c>
      <c r="C10" s="72" t="s">
        <v>128</v>
      </c>
      <c r="D10" s="73">
        <v>8</v>
      </c>
    </row>
    <row r="11" spans="1:4" ht="14.25">
      <c r="A11" s="72" t="s">
        <v>98</v>
      </c>
      <c r="B11" s="72" t="s">
        <v>98</v>
      </c>
      <c r="C11" s="72" t="s">
        <v>129</v>
      </c>
      <c r="D11" s="73">
        <v>9</v>
      </c>
    </row>
    <row r="12" spans="1:4" ht="14.25">
      <c r="A12" s="72" t="s">
        <v>99</v>
      </c>
      <c r="B12" s="72" t="s">
        <v>99</v>
      </c>
      <c r="C12" s="72" t="s">
        <v>130</v>
      </c>
      <c r="D12" s="73">
        <v>10</v>
      </c>
    </row>
    <row r="13" spans="1:4" ht="14.25">
      <c r="A13" s="72" t="s">
        <v>100</v>
      </c>
      <c r="B13" s="72" t="s">
        <v>100</v>
      </c>
      <c r="C13" s="72" t="s">
        <v>131</v>
      </c>
      <c r="D13" s="73">
        <v>11</v>
      </c>
    </row>
    <row r="14" spans="1:4" ht="14.25">
      <c r="A14" s="72" t="s">
        <v>101</v>
      </c>
      <c r="B14" s="72" t="s">
        <v>101</v>
      </c>
      <c r="C14" s="72" t="s">
        <v>132</v>
      </c>
      <c r="D14" s="73">
        <v>12</v>
      </c>
    </row>
    <row r="15" spans="1:4" ht="14.25">
      <c r="A15" s="72" t="s">
        <v>102</v>
      </c>
      <c r="B15" s="72" t="s">
        <v>102</v>
      </c>
      <c r="C15" s="72" t="s">
        <v>133</v>
      </c>
      <c r="D15" s="73">
        <v>13</v>
      </c>
    </row>
    <row r="16" spans="1:4" ht="14.25">
      <c r="A16" s="72" t="s">
        <v>103</v>
      </c>
      <c r="B16" s="72" t="s">
        <v>103</v>
      </c>
      <c r="C16" s="72" t="s">
        <v>134</v>
      </c>
      <c r="D16" s="73">
        <v>14</v>
      </c>
    </row>
    <row r="17" spans="1:4" ht="14.25">
      <c r="A17" s="72" t="s">
        <v>104</v>
      </c>
      <c r="B17" s="72" t="s">
        <v>104</v>
      </c>
      <c r="C17" s="72" t="s">
        <v>135</v>
      </c>
      <c r="D17" s="73">
        <v>15</v>
      </c>
    </row>
    <row r="18" spans="1:4" ht="14.25">
      <c r="A18" s="72" t="s">
        <v>105</v>
      </c>
      <c r="B18" s="72" t="s">
        <v>105</v>
      </c>
      <c r="C18" s="72" t="s">
        <v>136</v>
      </c>
      <c r="D18" s="73">
        <v>16</v>
      </c>
    </row>
    <row r="19" spans="1:4" ht="14.25">
      <c r="A19" s="72" t="s">
        <v>106</v>
      </c>
      <c r="B19" s="72" t="s">
        <v>106</v>
      </c>
      <c r="C19" s="72" t="s">
        <v>137</v>
      </c>
      <c r="D19" s="73">
        <v>17</v>
      </c>
    </row>
    <row r="20" spans="1:4" ht="14.25">
      <c r="A20" s="72" t="s">
        <v>107</v>
      </c>
      <c r="B20" s="72" t="s">
        <v>107</v>
      </c>
      <c r="C20" s="72" t="s">
        <v>138</v>
      </c>
      <c r="D20" s="73">
        <v>18</v>
      </c>
    </row>
    <row r="21" spans="1:4" ht="14.25">
      <c r="A21" s="72" t="s">
        <v>108</v>
      </c>
      <c r="B21" s="72" t="s">
        <v>108</v>
      </c>
      <c r="C21" s="72" t="s">
        <v>139</v>
      </c>
      <c r="D21" s="73">
        <v>19</v>
      </c>
    </row>
    <row r="22" spans="1:4" ht="14.25">
      <c r="A22" s="72" t="s">
        <v>109</v>
      </c>
      <c r="B22" s="72" t="s">
        <v>109</v>
      </c>
      <c r="C22" s="72" t="s">
        <v>140</v>
      </c>
      <c r="D22" s="73">
        <v>20</v>
      </c>
    </row>
    <row r="23" spans="1:4" ht="14.25">
      <c r="A23" s="72" t="s">
        <v>110</v>
      </c>
      <c r="B23" s="72" t="s">
        <v>110</v>
      </c>
      <c r="C23" s="72" t="s">
        <v>141</v>
      </c>
      <c r="D23" s="73">
        <v>21</v>
      </c>
    </row>
    <row r="24" spans="1:4" ht="14.25">
      <c r="A24" s="72" t="s">
        <v>111</v>
      </c>
      <c r="B24" s="72" t="s">
        <v>111</v>
      </c>
      <c r="C24" s="72" t="s">
        <v>142</v>
      </c>
      <c r="D24" s="73">
        <v>22</v>
      </c>
    </row>
    <row r="25" spans="1:4" ht="14.25">
      <c r="A25" s="72" t="s">
        <v>112</v>
      </c>
      <c r="B25" s="72" t="s">
        <v>112</v>
      </c>
      <c r="C25" s="72" t="s">
        <v>143</v>
      </c>
      <c r="D25" s="73">
        <v>23</v>
      </c>
    </row>
    <row r="26" spans="1:4" ht="14.25">
      <c r="A26" s="72" t="s">
        <v>113</v>
      </c>
      <c r="B26" s="72" t="s">
        <v>113</v>
      </c>
      <c r="C26" s="72" t="s">
        <v>144</v>
      </c>
      <c r="D26" s="73">
        <v>24</v>
      </c>
    </row>
    <row r="27" spans="1:4" ht="14.25">
      <c r="A27" s="72" t="s">
        <v>114</v>
      </c>
      <c r="B27" s="72" t="s">
        <v>114</v>
      </c>
      <c r="C27" s="72" t="s">
        <v>145</v>
      </c>
      <c r="D27" s="73">
        <v>25</v>
      </c>
    </row>
    <row r="28" spans="1:4" ht="14.25">
      <c r="A28" s="72" t="s">
        <v>115</v>
      </c>
      <c r="B28" s="72" t="s">
        <v>115</v>
      </c>
      <c r="C28" s="72" t="s">
        <v>146</v>
      </c>
      <c r="D28" s="73">
        <v>26</v>
      </c>
    </row>
    <row r="29" spans="1:4" ht="14.25">
      <c r="A29" s="72" t="s">
        <v>116</v>
      </c>
      <c r="B29" s="72" t="s">
        <v>116</v>
      </c>
      <c r="C29" s="72" t="s">
        <v>147</v>
      </c>
      <c r="D29" s="73">
        <v>27</v>
      </c>
    </row>
    <row r="30" spans="1:4" ht="14.25">
      <c r="A30" s="72" t="s">
        <v>117</v>
      </c>
      <c r="B30" s="72" t="s">
        <v>117</v>
      </c>
      <c r="C30" s="72" t="s">
        <v>148</v>
      </c>
      <c r="D30" s="73">
        <v>28</v>
      </c>
    </row>
    <row r="31" spans="1:4" ht="14.25">
      <c r="A31" s="72" t="s">
        <v>118</v>
      </c>
      <c r="B31" s="72" t="s">
        <v>118</v>
      </c>
      <c r="C31" s="72" t="s">
        <v>149</v>
      </c>
      <c r="D31" s="73">
        <v>29</v>
      </c>
    </row>
    <row r="32" spans="1:4" ht="14.25">
      <c r="A32" s="72" t="s">
        <v>119</v>
      </c>
      <c r="B32" s="72" t="s">
        <v>119</v>
      </c>
      <c r="C32" s="72" t="s">
        <v>150</v>
      </c>
      <c r="D32" s="73">
        <v>30</v>
      </c>
    </row>
    <row r="33" spans="1:4" ht="14.25">
      <c r="A33" s="72"/>
      <c r="B33" s="72"/>
      <c r="C33" s="72"/>
      <c r="D33" s="73"/>
    </row>
    <row r="34" spans="1:4" ht="14.25">
      <c r="A34" s="72"/>
      <c r="B34" s="72"/>
      <c r="C34" s="72"/>
      <c r="D34" s="73"/>
    </row>
    <row r="35" spans="1:4" ht="14.25">
      <c r="A35" s="72"/>
      <c r="B35" s="72"/>
      <c r="C35" s="72"/>
      <c r="D35" s="73"/>
    </row>
    <row r="36" spans="1:4" ht="14.25">
      <c r="A36" s="72"/>
      <c r="B36" s="72"/>
      <c r="C36" s="72"/>
      <c r="D36" s="73"/>
    </row>
    <row r="37" spans="1:4" ht="14.25">
      <c r="A37" s="72"/>
      <c r="B37" s="72"/>
      <c r="C37" s="72"/>
      <c r="D37" s="73"/>
    </row>
    <row r="38" spans="1:4" ht="14.25">
      <c r="A38" s="72"/>
      <c r="B38" s="72"/>
      <c r="C38" s="72"/>
      <c r="D38" s="73"/>
    </row>
    <row r="39" spans="1:4" ht="14.25">
      <c r="A39" s="72"/>
      <c r="B39" s="72"/>
      <c r="C39" s="72"/>
      <c r="D39" s="73"/>
    </row>
    <row r="40" spans="1:4" ht="14.25">
      <c r="A40" s="72"/>
      <c r="B40" s="72"/>
      <c r="C40" s="72"/>
      <c r="D40" s="73"/>
    </row>
    <row r="41" spans="1:4" ht="14.25">
      <c r="A41" s="72"/>
      <c r="B41" s="72"/>
      <c r="C41" s="72"/>
      <c r="D41" s="73"/>
    </row>
    <row r="42" spans="1:4" ht="14.25">
      <c r="A42" s="72"/>
      <c r="B42" s="72"/>
      <c r="C42" s="72"/>
      <c r="D42" s="73"/>
    </row>
    <row r="43" spans="1:4" ht="14.25">
      <c r="A43" s="72"/>
      <c r="B43" s="72"/>
      <c r="C43" s="72"/>
      <c r="D43" s="73"/>
    </row>
    <row r="44" spans="1:4" ht="14.25">
      <c r="A44" s="72"/>
      <c r="B44" s="72"/>
      <c r="C44" s="72"/>
      <c r="D44" s="73"/>
    </row>
    <row r="45" spans="1:4" ht="14.25">
      <c r="A45" s="72"/>
      <c r="B45" s="72"/>
      <c r="C45" s="72"/>
      <c r="D45" s="73"/>
    </row>
    <row r="46" spans="1:4" ht="14.25">
      <c r="A46" s="72"/>
      <c r="B46" s="72"/>
      <c r="C46" s="72"/>
      <c r="D46" s="73"/>
    </row>
    <row r="47" spans="1:4" ht="14.25">
      <c r="A47" s="72"/>
      <c r="B47" s="72"/>
      <c r="C47" s="72"/>
      <c r="D47" s="73"/>
    </row>
    <row r="48" spans="1:4" ht="14.25">
      <c r="A48" s="72"/>
      <c r="B48" s="72"/>
      <c r="C48" s="72"/>
      <c r="D48" s="73"/>
    </row>
    <row r="49" spans="1:4" ht="14.25">
      <c r="A49" s="72"/>
      <c r="B49" s="72"/>
      <c r="C49" s="72"/>
      <c r="D49" s="73"/>
    </row>
    <row r="50" spans="1:4" ht="14.25">
      <c r="A50" s="72"/>
      <c r="B50" s="72"/>
      <c r="C50" s="72"/>
      <c r="D50" s="73"/>
    </row>
    <row r="51" spans="1:4" ht="14.25">
      <c r="A51" s="72"/>
      <c r="B51" s="72"/>
      <c r="C51" s="72"/>
      <c r="D51" s="73"/>
    </row>
    <row r="52" spans="1:4" ht="14.25">
      <c r="A52" s="72"/>
      <c r="B52" s="72"/>
      <c r="C52" s="72"/>
      <c r="D52" s="73"/>
    </row>
    <row r="53" spans="1:4" ht="14.25">
      <c r="A53" s="72"/>
      <c r="B53" s="72"/>
      <c r="C53" s="72"/>
      <c r="D53" s="73"/>
    </row>
    <row r="54" spans="1:4" ht="14.25">
      <c r="A54" s="72"/>
      <c r="B54" s="72"/>
      <c r="C54" s="72"/>
      <c r="D54" s="73"/>
    </row>
    <row r="55" spans="1:4" ht="14.25">
      <c r="A55" s="72"/>
      <c r="B55" s="72"/>
      <c r="C55" s="72"/>
      <c r="D55" s="73"/>
    </row>
    <row r="56" spans="1:4" ht="14.25">
      <c r="A56" s="72"/>
      <c r="B56" s="72"/>
      <c r="C56" s="72"/>
      <c r="D56" s="73"/>
    </row>
    <row r="57" spans="1:4" ht="14.25">
      <c r="A57" s="72"/>
      <c r="B57" s="72"/>
      <c r="C57" s="72"/>
      <c r="D57" s="73"/>
    </row>
    <row r="58" spans="1:4" ht="14.25">
      <c r="A58" s="72"/>
      <c r="B58" s="72"/>
      <c r="C58" s="72"/>
      <c r="D58" s="73"/>
    </row>
    <row r="59" spans="1:4" ht="14.25">
      <c r="A59" s="72"/>
      <c r="B59" s="72"/>
      <c r="C59" s="72"/>
      <c r="D59" s="73"/>
    </row>
    <row r="60" spans="1:4" ht="14.25">
      <c r="A60" s="72"/>
      <c r="B60" s="72"/>
      <c r="C60" s="72"/>
      <c r="D60" s="73"/>
    </row>
    <row r="61" spans="1:4" ht="14.25">
      <c r="A61" s="72"/>
      <c r="B61" s="72"/>
      <c r="C61" s="72"/>
      <c r="D61" s="73"/>
    </row>
    <row r="62" spans="1:4" ht="14.25">
      <c r="A62" s="72"/>
      <c r="B62" s="72"/>
      <c r="C62" s="72"/>
      <c r="D62" s="73"/>
    </row>
    <row r="63" spans="1:4" ht="14.25">
      <c r="A63" s="72"/>
      <c r="B63" s="72"/>
      <c r="C63" s="72"/>
      <c r="D63" s="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L25" sqref="L2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WC022 - Witzenberg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/>
      <c r="E5" s="90" t="s">
        <v>37</v>
      </c>
    </row>
    <row r="6" spans="3:5" ht="14.25">
      <c r="C6" s="110" t="s">
        <v>30</v>
      </c>
      <c r="D6" s="121">
        <v>2967</v>
      </c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12825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2967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12366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2967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12740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2967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13192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2967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3</v>
      </c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1774</v>
      </c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>
        <v>320</v>
      </c>
      <c r="E36" s="60">
        <v>40</v>
      </c>
      <c r="F36" s="55">
        <v>10</v>
      </c>
      <c r="G36" s="61">
        <v>9</v>
      </c>
      <c r="H36" s="55"/>
      <c r="I36" s="61"/>
      <c r="J36" s="55"/>
      <c r="K36" s="61"/>
      <c r="L36" s="55"/>
      <c r="M36" s="61"/>
      <c r="N36" s="70">
        <f t="shared" si="1"/>
        <v>10</v>
      </c>
      <c r="O36" s="71">
        <f t="shared" si="2"/>
        <v>9</v>
      </c>
      <c r="P36" s="68">
        <v>0</v>
      </c>
      <c r="Q36" s="53">
        <f t="shared" si="3"/>
        <v>-9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>
        <v>3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400</v>
      </c>
      <c r="F86" s="55">
        <v>100</v>
      </c>
      <c r="G86" s="61">
        <v>100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100</v>
      </c>
      <c r="O86" s="71">
        <f>IF(ISERROR(G86+I86+K86+M86),"Invalid Input",G86+I86+K86+M86)</f>
        <v>100</v>
      </c>
      <c r="P86" s="68">
        <v>0</v>
      </c>
      <c r="Q86" s="53">
        <f>IF(ISERROR(P86-O86),"Invalid Input",(P86-O86))</f>
        <v>-100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SheetNames!A10</f>
        <v>WC022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90" zoomScaleNormal="90" zoomScalePageLayoutView="0" workbookViewId="0" topLeftCell="A1">
      <selection activeCell="S24" sqref="S24:T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WC023 - Drakenstein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3">
        <v>37713</v>
      </c>
      <c r="E5" s="90" t="s">
        <v>37</v>
      </c>
    </row>
    <row r="6" spans="3:5" ht="14.25">
      <c r="C6" s="110" t="s">
        <v>30</v>
      </c>
      <c r="D6" s="123">
        <v>5999</v>
      </c>
      <c r="E6" s="89" t="s">
        <v>33</v>
      </c>
    </row>
    <row r="7" spans="1:20" ht="27">
      <c r="A7" s="67"/>
      <c r="B7" s="62"/>
      <c r="C7" s="111" t="s">
        <v>64</v>
      </c>
      <c r="D7" s="122">
        <v>13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3">
        <v>35409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3">
        <v>3026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56486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5999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9">
        <v>56494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30">
        <v>5999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9">
        <v>37991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9">
        <v>5999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54</v>
      </c>
      <c r="E24" s="60">
        <v>13</v>
      </c>
      <c r="F24" s="55"/>
      <c r="G24" s="61"/>
      <c r="H24" s="55">
        <v>0</v>
      </c>
      <c r="I24" s="61">
        <v>0</v>
      </c>
      <c r="J24" s="55">
        <v>13</v>
      </c>
      <c r="K24" s="61">
        <v>13</v>
      </c>
      <c r="L24" s="55"/>
      <c r="M24" s="61"/>
      <c r="N24" s="70">
        <f aca="true" t="shared" si="1" ref="N24:N36">IF(ISERROR(L24+J24+H24+F24),"Invalid Input",L24+J24+H24+F24)</f>
        <v>13</v>
      </c>
      <c r="O24" s="71">
        <f aca="true" t="shared" si="2" ref="O24:O36">IF(ISERROR(G24+I24+K24+M24),"Invalid Input",G24+I24+K24+M24)</f>
        <v>13</v>
      </c>
      <c r="P24" s="68">
        <v>0</v>
      </c>
      <c r="Q24" s="53">
        <f aca="true" t="shared" si="3" ref="Q24:Q36">IF(ISERROR(P24-O24),"Invalid Input",(P24-O24))</f>
        <v>-13</v>
      </c>
      <c r="R24" s="16" t="b">
        <v>1</v>
      </c>
      <c r="S24" s="98" t="s">
        <v>177</v>
      </c>
      <c r="T24" s="131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>
        <v>0</v>
      </c>
      <c r="F25" s="55">
        <v>0</v>
      </c>
      <c r="G25" s="61">
        <v>0</v>
      </c>
      <c r="H25" s="55"/>
      <c r="I25" s="61"/>
      <c r="J25" s="55">
        <v>0</v>
      </c>
      <c r="K25" s="61">
        <v>0</v>
      </c>
      <c r="L25" s="55">
        <v>1</v>
      </c>
      <c r="M25" s="61"/>
      <c r="N25" s="70">
        <f t="shared" si="1"/>
        <v>1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131"/>
    </row>
    <row r="26" spans="1:20" ht="15" customHeight="1">
      <c r="A26" s="23"/>
      <c r="B26" s="154" t="s">
        <v>28</v>
      </c>
      <c r="C26" s="155">
        <v>0</v>
      </c>
      <c r="D26" s="59">
        <v>0</v>
      </c>
      <c r="E26" s="60">
        <v>0</v>
      </c>
      <c r="F26" s="55"/>
      <c r="G26" s="61"/>
      <c r="H26" s="55"/>
      <c r="I26" s="61"/>
      <c r="J26" s="55">
        <v>0</v>
      </c>
      <c r="K26" s="61">
        <v>0</v>
      </c>
      <c r="L26" s="55"/>
      <c r="M26" s="61">
        <v>1</v>
      </c>
      <c r="N26" s="70">
        <f t="shared" si="1"/>
        <v>0</v>
      </c>
      <c r="O26" s="71">
        <f t="shared" si="2"/>
        <v>1</v>
      </c>
      <c r="P26" s="68">
        <v>0</v>
      </c>
      <c r="Q26" s="53">
        <f t="shared" si="3"/>
        <v>-1</v>
      </c>
      <c r="R26" s="16" t="b">
        <v>1</v>
      </c>
      <c r="S26" s="98"/>
      <c r="T26" s="131"/>
    </row>
    <row r="27" spans="1:20" ht="15" customHeight="1">
      <c r="A27" s="23"/>
      <c r="B27" s="154" t="s">
        <v>29</v>
      </c>
      <c r="C27" s="155">
        <v>0</v>
      </c>
      <c r="D27" s="59">
        <v>0</v>
      </c>
      <c r="E27" s="60">
        <v>45</v>
      </c>
      <c r="F27" s="55"/>
      <c r="G27" s="61"/>
      <c r="H27" s="55"/>
      <c r="I27" s="61"/>
      <c r="J27" s="55">
        <v>0</v>
      </c>
      <c r="K27" s="61">
        <v>0</v>
      </c>
      <c r="L27" s="55">
        <v>50</v>
      </c>
      <c r="M27" s="61"/>
      <c r="N27" s="70">
        <f t="shared" si="1"/>
        <v>50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131"/>
    </row>
    <row r="28" spans="1:20" ht="15" customHeight="1">
      <c r="A28" s="23"/>
      <c r="B28" s="154" t="s">
        <v>151</v>
      </c>
      <c r="C28" s="155"/>
      <c r="D28" s="59">
        <v>0</v>
      </c>
      <c r="E28" s="60">
        <v>0</v>
      </c>
      <c r="F28" s="55"/>
      <c r="G28" s="61"/>
      <c r="H28" s="55"/>
      <c r="I28" s="61"/>
      <c r="J28" s="55">
        <v>0</v>
      </c>
      <c r="K28" s="61">
        <v>0</v>
      </c>
      <c r="L28" s="55">
        <v>10</v>
      </c>
      <c r="M28" s="61">
        <v>0</v>
      </c>
      <c r="N28" s="70">
        <f t="shared" si="1"/>
        <v>10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131"/>
    </row>
    <row r="29" spans="1:20" ht="15" customHeight="1">
      <c r="A29" s="23"/>
      <c r="B29" s="154" t="s">
        <v>35</v>
      </c>
      <c r="C29" s="155">
        <v>0</v>
      </c>
      <c r="D29" s="59">
        <v>0</v>
      </c>
      <c r="E29" s="60">
        <v>380</v>
      </c>
      <c r="F29" s="55"/>
      <c r="G29" s="61"/>
      <c r="H29" s="55"/>
      <c r="I29" s="61"/>
      <c r="J29" s="55">
        <v>0</v>
      </c>
      <c r="K29" s="61">
        <v>0</v>
      </c>
      <c r="L29" s="55">
        <v>8</v>
      </c>
      <c r="M29" s="61">
        <v>3</v>
      </c>
      <c r="N29" s="70">
        <f t="shared" si="1"/>
        <v>8</v>
      </c>
      <c r="O29" s="71">
        <f t="shared" si="2"/>
        <v>3</v>
      </c>
      <c r="P29" s="68">
        <v>0</v>
      </c>
      <c r="Q29" s="53">
        <f t="shared" si="3"/>
        <v>-3</v>
      </c>
      <c r="R29" s="16" t="b">
        <v>1</v>
      </c>
      <c r="S29" s="98"/>
      <c r="T29" s="131"/>
    </row>
    <row r="30" spans="1:20" ht="15" customHeight="1">
      <c r="A30" s="23"/>
      <c r="B30" s="154" t="s">
        <v>36</v>
      </c>
      <c r="C30" s="155"/>
      <c r="D30" s="59">
        <v>0</v>
      </c>
      <c r="E30" s="60">
        <v>154630</v>
      </c>
      <c r="F30" s="55"/>
      <c r="G30" s="61"/>
      <c r="H30" s="55"/>
      <c r="I30" s="61"/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131"/>
    </row>
    <row r="31" spans="1:20" ht="15" customHeight="1">
      <c r="A31" s="23"/>
      <c r="B31" s="113" t="s">
        <v>87</v>
      </c>
      <c r="C31" s="115"/>
      <c r="D31" s="59">
        <v>5</v>
      </c>
      <c r="E31" s="60">
        <v>12</v>
      </c>
      <c r="F31" s="55"/>
      <c r="G31" s="61"/>
      <c r="H31" s="55">
        <v>0</v>
      </c>
      <c r="I31" s="61">
        <v>0</v>
      </c>
      <c r="J31" s="55">
        <v>0</v>
      </c>
      <c r="K31" s="61">
        <v>0</v>
      </c>
      <c r="L31" s="55">
        <v>7</v>
      </c>
      <c r="M31" s="61">
        <v>7</v>
      </c>
      <c r="N31" s="70">
        <f t="shared" si="1"/>
        <v>7</v>
      </c>
      <c r="O31" s="71">
        <f t="shared" si="2"/>
        <v>7</v>
      </c>
      <c r="P31" s="68">
        <v>0</v>
      </c>
      <c r="Q31" s="53">
        <f t="shared" si="3"/>
        <v>-7</v>
      </c>
      <c r="R31" s="16"/>
      <c r="S31" s="98"/>
      <c r="T31" s="131"/>
    </row>
    <row r="32" spans="1:20" ht="15" customHeight="1">
      <c r="A32" s="23"/>
      <c r="B32" s="154" t="s">
        <v>31</v>
      </c>
      <c r="C32" s="155">
        <v>0</v>
      </c>
      <c r="D32" s="59">
        <v>5</v>
      </c>
      <c r="E32" s="60">
        <v>12</v>
      </c>
      <c r="F32" s="55"/>
      <c r="G32" s="61"/>
      <c r="H32" s="55"/>
      <c r="I32" s="61">
        <v>1</v>
      </c>
      <c r="J32" s="55"/>
      <c r="K32" s="61">
        <v>1</v>
      </c>
      <c r="L32" s="55">
        <v>7</v>
      </c>
      <c r="M32" s="61">
        <v>2</v>
      </c>
      <c r="N32" s="70">
        <f t="shared" si="1"/>
        <v>7</v>
      </c>
      <c r="O32" s="71">
        <f t="shared" si="2"/>
        <v>4</v>
      </c>
      <c r="P32" s="68">
        <v>0</v>
      </c>
      <c r="Q32" s="53">
        <f t="shared" si="3"/>
        <v>-4</v>
      </c>
      <c r="R32" s="16" t="b">
        <v>1</v>
      </c>
      <c r="S32" s="98" t="s">
        <v>178</v>
      </c>
      <c r="T32" s="131"/>
    </row>
    <row r="33" spans="1:20" ht="15" customHeight="1">
      <c r="A33" s="23"/>
      <c r="B33" s="154" t="s">
        <v>75</v>
      </c>
      <c r="C33" s="155">
        <v>0</v>
      </c>
      <c r="D33" s="59">
        <v>0</v>
      </c>
      <c r="E33" s="60">
        <v>8</v>
      </c>
      <c r="F33" s="55"/>
      <c r="G33" s="61"/>
      <c r="H33" s="55"/>
      <c r="I33" s="61"/>
      <c r="J33" s="55">
        <v>0</v>
      </c>
      <c r="K33" s="61">
        <v>0</v>
      </c>
      <c r="L33" s="55">
        <v>2</v>
      </c>
      <c r="M33" s="61">
        <v>0</v>
      </c>
      <c r="N33" s="70">
        <f t="shared" si="1"/>
        <v>2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131"/>
    </row>
    <row r="34" spans="1:20" ht="15" customHeight="1">
      <c r="A34" s="23"/>
      <c r="B34" s="154" t="s">
        <v>76</v>
      </c>
      <c r="C34" s="155"/>
      <c r="D34" s="59">
        <v>0</v>
      </c>
      <c r="E34" s="60">
        <v>0</v>
      </c>
      <c r="F34" s="55"/>
      <c r="G34" s="61"/>
      <c r="H34" s="55"/>
      <c r="I34" s="61"/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131"/>
    </row>
    <row r="35" spans="1:20" ht="27">
      <c r="A35" s="23"/>
      <c r="B35" s="113" t="s">
        <v>88</v>
      </c>
      <c r="C35" s="115"/>
      <c r="D35" s="59">
        <v>0</v>
      </c>
      <c r="E35" s="60">
        <v>4114</v>
      </c>
      <c r="F35" s="55">
        <v>820</v>
      </c>
      <c r="G35" s="61">
        <v>117</v>
      </c>
      <c r="H35" s="55">
        <v>0</v>
      </c>
      <c r="I35" s="61">
        <v>0</v>
      </c>
      <c r="J35" s="55">
        <v>0</v>
      </c>
      <c r="K35" s="61">
        <v>0</v>
      </c>
      <c r="L35" s="55">
        <v>166</v>
      </c>
      <c r="M35" s="61">
        <v>0</v>
      </c>
      <c r="N35" s="70">
        <f t="shared" si="1"/>
        <v>986</v>
      </c>
      <c r="O35" s="71">
        <f t="shared" si="2"/>
        <v>117</v>
      </c>
      <c r="P35" s="68">
        <v>0</v>
      </c>
      <c r="Q35" s="53">
        <f t="shared" si="3"/>
        <v>-117</v>
      </c>
      <c r="R35" s="16"/>
      <c r="S35" s="98" t="s">
        <v>179</v>
      </c>
      <c r="T35" s="131"/>
    </row>
    <row r="36" spans="1:20" ht="15" customHeight="1">
      <c r="A36" s="23"/>
      <c r="B36" s="154" t="s">
        <v>77</v>
      </c>
      <c r="C36" s="155"/>
      <c r="D36" s="59">
        <v>0</v>
      </c>
      <c r="E36" s="60">
        <v>1000</v>
      </c>
      <c r="F36" s="55">
        <v>0</v>
      </c>
      <c r="G36" s="61">
        <v>120</v>
      </c>
      <c r="H36" s="55"/>
      <c r="I36" s="61">
        <v>0</v>
      </c>
      <c r="J36" s="55"/>
      <c r="K36" s="61">
        <v>83</v>
      </c>
      <c r="L36" s="55">
        <v>120</v>
      </c>
      <c r="M36" s="61">
        <v>38</v>
      </c>
      <c r="N36" s="70">
        <f t="shared" si="1"/>
        <v>120</v>
      </c>
      <c r="O36" s="71">
        <f t="shared" si="2"/>
        <v>241</v>
      </c>
      <c r="P36" s="68">
        <v>0</v>
      </c>
      <c r="Q36" s="53">
        <f t="shared" si="3"/>
        <v>-241</v>
      </c>
      <c r="R36" s="16" t="b">
        <v>1</v>
      </c>
      <c r="S36" s="98" t="s">
        <v>220</v>
      </c>
      <c r="T36" s="131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131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131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131"/>
    </row>
    <row r="40" spans="1:20" ht="15" customHeight="1">
      <c r="A40" s="27"/>
      <c r="B40" s="154" t="s">
        <v>44</v>
      </c>
      <c r="C40" s="155">
        <v>0</v>
      </c>
      <c r="D40" s="59">
        <v>0</v>
      </c>
      <c r="E40" s="60">
        <v>0.4</v>
      </c>
      <c r="F40" s="55">
        <v>0</v>
      </c>
      <c r="G40" s="61">
        <v>2.9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2.9</v>
      </c>
      <c r="P40" s="68">
        <v>0</v>
      </c>
      <c r="Q40" s="53">
        <f>IF(ISERROR(P40-O40),"Invalid Input",(P40-O40))</f>
        <v>-2.9</v>
      </c>
      <c r="R40" s="16" t="b">
        <v>1</v>
      </c>
      <c r="S40" s="98"/>
      <c r="T40" s="131"/>
    </row>
    <row r="41" spans="1:20" ht="15" customHeight="1">
      <c r="A41" s="27"/>
      <c r="B41" s="154" t="s">
        <v>43</v>
      </c>
      <c r="C41" s="155">
        <v>0</v>
      </c>
      <c r="D41" s="59">
        <v>0</v>
      </c>
      <c r="E41" s="60">
        <v>0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131"/>
    </row>
    <row r="42" spans="1:20" ht="15" customHeight="1">
      <c r="A42" s="27"/>
      <c r="B42" s="154" t="s">
        <v>78</v>
      </c>
      <c r="C42" s="155">
        <v>0</v>
      </c>
      <c r="D42" s="59">
        <v>0</v>
      </c>
      <c r="E42" s="60">
        <v>4.7</v>
      </c>
      <c r="F42" s="55">
        <v>0.6</v>
      </c>
      <c r="G42" s="61">
        <v>27.1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0.6</v>
      </c>
      <c r="O42" s="71">
        <f>IF(ISERROR(G42+I42+K42+M42),"Invalid Input",G42+I42+K42+M42)</f>
        <v>27.1</v>
      </c>
      <c r="P42" s="68">
        <v>0</v>
      </c>
      <c r="Q42" s="53">
        <f>IF(ISERROR(P42-O42),"Invalid Input",(P42-O42))</f>
        <v>-27.1</v>
      </c>
      <c r="R42" s="16" t="b">
        <v>1</v>
      </c>
      <c r="S42" s="98"/>
      <c r="T42" s="131"/>
    </row>
    <row r="43" spans="1:20" ht="15" customHeight="1">
      <c r="A43" s="27"/>
      <c r="B43" s="154" t="s">
        <v>79</v>
      </c>
      <c r="C43" s="155">
        <v>0</v>
      </c>
      <c r="D43" s="59">
        <v>0</v>
      </c>
      <c r="E43" s="60">
        <v>2.7</v>
      </c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131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131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131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131"/>
    </row>
    <row r="47" spans="1:20" ht="15" customHeight="1">
      <c r="A47" s="27"/>
      <c r="B47" s="154" t="s">
        <v>40</v>
      </c>
      <c r="C47" s="155">
        <v>0</v>
      </c>
      <c r="D47" s="59">
        <v>0</v>
      </c>
      <c r="E47" s="60">
        <v>24.6</v>
      </c>
      <c r="F47" s="55">
        <v>4.1</v>
      </c>
      <c r="G47" s="61">
        <v>11.6</v>
      </c>
      <c r="H47" s="55">
        <v>5</v>
      </c>
      <c r="I47" s="61">
        <v>5</v>
      </c>
      <c r="J47" s="55"/>
      <c r="K47" s="61"/>
      <c r="L47" s="55"/>
      <c r="M47" s="61"/>
      <c r="N47" s="70">
        <f>IF(ISERROR(L47+J47+H47+F47),"Invalid Input",L47+J47+H47+F47)</f>
        <v>9.1</v>
      </c>
      <c r="O47" s="71">
        <f>IF(ISERROR(G47+I47+K47+M47),"Invalid Input",G47+I47+K47+M47)</f>
        <v>16.6</v>
      </c>
      <c r="P47" s="68">
        <v>0</v>
      </c>
      <c r="Q47" s="53">
        <f>IF(ISERROR(P47-O47),"Invalid Input",(P47-O47))</f>
        <v>-16.6</v>
      </c>
      <c r="R47" s="16" t="b">
        <v>1</v>
      </c>
      <c r="S47" s="98"/>
      <c r="T47" s="131"/>
    </row>
    <row r="48" spans="1:20" ht="15" customHeight="1">
      <c r="A48" s="27"/>
      <c r="B48" s="154" t="s">
        <v>41</v>
      </c>
      <c r="C48" s="155">
        <v>0</v>
      </c>
      <c r="D48" s="59">
        <v>0</v>
      </c>
      <c r="E48" s="60">
        <v>1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131"/>
    </row>
    <row r="49" spans="1:20" ht="15" customHeight="1">
      <c r="A49" s="17"/>
      <c r="B49" s="154" t="s">
        <v>42</v>
      </c>
      <c r="C49" s="155">
        <v>0</v>
      </c>
      <c r="D49" s="59">
        <v>0</v>
      </c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31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32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32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32"/>
    </row>
    <row r="53" spans="1:20" ht="26.25" customHeight="1">
      <c r="A53" s="23"/>
      <c r="B53" s="154" t="s">
        <v>39</v>
      </c>
      <c r="C53" s="155">
        <v>0</v>
      </c>
      <c r="D53" s="59">
        <v>0</v>
      </c>
      <c r="E53" s="60">
        <v>700</v>
      </c>
      <c r="F53" s="55">
        <v>0</v>
      </c>
      <c r="G53" s="61">
        <v>52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52</v>
      </c>
      <c r="P53" s="68">
        <v>0</v>
      </c>
      <c r="Q53" s="53">
        <f>IF(ISERROR(P53-O53),"Invalid Input",(P53-O53))</f>
        <v>-52</v>
      </c>
      <c r="R53" s="16" t="b">
        <v>1</v>
      </c>
      <c r="S53" s="100"/>
      <c r="T53" s="132"/>
    </row>
    <row r="54" spans="1:20" ht="15" customHeight="1">
      <c r="A54" s="27"/>
      <c r="B54" s="154" t="s">
        <v>45</v>
      </c>
      <c r="C54" s="155">
        <v>0</v>
      </c>
      <c r="D54" s="59">
        <v>0</v>
      </c>
      <c r="E54" s="60">
        <v>551</v>
      </c>
      <c r="F54" s="55">
        <v>142</v>
      </c>
      <c r="G54" s="61">
        <v>30</v>
      </c>
      <c r="H54" s="55">
        <v>152</v>
      </c>
      <c r="I54" s="61">
        <v>14</v>
      </c>
      <c r="J54" s="55">
        <v>127</v>
      </c>
      <c r="K54" s="61">
        <v>91</v>
      </c>
      <c r="L54" s="55">
        <v>130</v>
      </c>
      <c r="M54" s="61">
        <v>33</v>
      </c>
      <c r="N54" s="70">
        <f>IF(ISERROR(L54+J54+H54+F54),"Invalid Input",L54+J54+H54+F54)</f>
        <v>551</v>
      </c>
      <c r="O54" s="71">
        <f>IF(ISERROR(G54+I54+K54+M54),"Invalid Input",G54+I54+K54+M54)</f>
        <v>168</v>
      </c>
      <c r="P54" s="68">
        <v>0</v>
      </c>
      <c r="Q54" s="53">
        <f>IF(ISERROR(P54-O54),"Invalid Input",(P54-O54))</f>
        <v>-168</v>
      </c>
      <c r="R54" s="16" t="b">
        <v>1</v>
      </c>
      <c r="S54" s="100"/>
      <c r="T54" s="132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32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32"/>
    </row>
    <row r="57" spans="1:20" ht="25.5" customHeight="1">
      <c r="A57" s="27"/>
      <c r="B57" s="152" t="s">
        <v>46</v>
      </c>
      <c r="C57" s="153"/>
      <c r="D57" s="59">
        <v>0</v>
      </c>
      <c r="E57" s="60">
        <v>3380</v>
      </c>
      <c r="F57" s="55">
        <v>720</v>
      </c>
      <c r="G57" s="61">
        <v>949</v>
      </c>
      <c r="H57" s="55">
        <v>40</v>
      </c>
      <c r="I57" s="61">
        <v>18</v>
      </c>
      <c r="J57" s="55">
        <v>30</v>
      </c>
      <c r="K57" s="61">
        <v>15</v>
      </c>
      <c r="L57" s="55">
        <v>45</v>
      </c>
      <c r="M57" s="61">
        <v>60</v>
      </c>
      <c r="N57" s="70">
        <f>IF(ISERROR(L57+J57+H57+F57),"Invalid Input",L57+J57+H57+F57)</f>
        <v>835</v>
      </c>
      <c r="O57" s="71">
        <f>IF(ISERROR(G57+I57+K57+M57),"Invalid Input",G57+I57+K57+M57)</f>
        <v>1042</v>
      </c>
      <c r="P57" s="68">
        <v>0</v>
      </c>
      <c r="Q57" s="53">
        <f>IF(ISERROR(P57-O57),"Invalid Input",(P57-O57))</f>
        <v>-1042</v>
      </c>
      <c r="R57" s="16" t="b">
        <v>1</v>
      </c>
      <c r="S57" s="100" t="s">
        <v>223</v>
      </c>
      <c r="T57" s="132"/>
    </row>
    <row r="58" spans="1:20" ht="15" customHeight="1">
      <c r="A58" s="27"/>
      <c r="B58" s="152" t="s">
        <v>47</v>
      </c>
      <c r="C58" s="153"/>
      <c r="D58" s="59">
        <v>0</v>
      </c>
      <c r="E58" s="60">
        <v>2237</v>
      </c>
      <c r="F58" s="55">
        <v>820</v>
      </c>
      <c r="G58" s="61">
        <v>2593</v>
      </c>
      <c r="H58" s="55">
        <v>152</v>
      </c>
      <c r="I58" s="61">
        <v>14</v>
      </c>
      <c r="J58" s="55">
        <v>127</v>
      </c>
      <c r="K58" s="61">
        <v>91</v>
      </c>
      <c r="L58" s="55">
        <v>4</v>
      </c>
      <c r="M58" s="61">
        <v>5</v>
      </c>
      <c r="N58" s="70">
        <f>IF(ISERROR(L58+J58+H58+F58),"Invalid Input",L58+J58+H58+F58)</f>
        <v>1103</v>
      </c>
      <c r="O58" s="71">
        <f>IF(ISERROR(G58+I58+K58+M58),"Invalid Input",G58+I58+K58+M58)</f>
        <v>2703</v>
      </c>
      <c r="P58" s="68">
        <v>0</v>
      </c>
      <c r="Q58" s="53">
        <f>IF(ISERROR(P58-O58),"Invalid Input",(P58-O58))</f>
        <v>-2703</v>
      </c>
      <c r="R58" s="16" t="b">
        <v>1</v>
      </c>
      <c r="S58" s="100" t="s">
        <v>224</v>
      </c>
      <c r="T58" s="132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32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32"/>
    </row>
    <row r="61" spans="1:20" ht="42.75">
      <c r="A61" s="27"/>
      <c r="B61" s="161" t="s">
        <v>81</v>
      </c>
      <c r="C61" s="162"/>
      <c r="D61" s="59">
        <v>0</v>
      </c>
      <c r="E61" s="60">
        <v>500</v>
      </c>
      <c r="F61" s="55">
        <v>0</v>
      </c>
      <c r="G61" s="61">
        <v>0</v>
      </c>
      <c r="H61" s="55">
        <v>150</v>
      </c>
      <c r="I61" s="61"/>
      <c r="J61" s="55"/>
      <c r="K61" s="61">
        <v>99</v>
      </c>
      <c r="L61" s="55">
        <v>0</v>
      </c>
      <c r="M61" s="61">
        <v>22</v>
      </c>
      <c r="N61" s="70">
        <f>IF(ISERROR(L61+J61+H61+F61),"Invalid Input",L61+J61+H61+F61)</f>
        <v>150</v>
      </c>
      <c r="O61" s="71">
        <f>IF(ISERROR(G61+I61+K61+M61),"Invalid Input",G61+I61+K61+M61)</f>
        <v>121</v>
      </c>
      <c r="P61" s="68">
        <v>0</v>
      </c>
      <c r="Q61" s="53">
        <f>IF(ISERROR(P61-O61),"Invalid Input",(P61-O61))</f>
        <v>-121</v>
      </c>
      <c r="R61" s="16" t="b">
        <v>1</v>
      </c>
      <c r="S61" s="100" t="s">
        <v>188</v>
      </c>
      <c r="T61" s="132"/>
    </row>
    <row r="62" spans="1:20" ht="42.75">
      <c r="A62" s="27"/>
      <c r="B62" s="161" t="s">
        <v>80</v>
      </c>
      <c r="C62" s="162"/>
      <c r="D62" s="59">
        <v>0</v>
      </c>
      <c r="E62" s="60">
        <v>3</v>
      </c>
      <c r="F62" s="55">
        <v>0</v>
      </c>
      <c r="G62" s="61">
        <v>0</v>
      </c>
      <c r="H62" s="55">
        <v>0</v>
      </c>
      <c r="I62" s="61"/>
      <c r="J62" s="55"/>
      <c r="K62" s="61">
        <v>1</v>
      </c>
      <c r="L62" s="55"/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0" t="s">
        <v>189</v>
      </c>
      <c r="T62" s="132"/>
    </row>
    <row r="63" spans="1:20" ht="57">
      <c r="A63" s="27"/>
      <c r="B63" s="161" t="s">
        <v>82</v>
      </c>
      <c r="C63" s="162"/>
      <c r="D63" s="59">
        <v>0</v>
      </c>
      <c r="E63" s="60">
        <v>1000</v>
      </c>
      <c r="F63" s="55">
        <v>0</v>
      </c>
      <c r="G63" s="61">
        <v>0</v>
      </c>
      <c r="H63" s="55">
        <v>5999</v>
      </c>
      <c r="I63" s="61"/>
      <c r="J63" s="55"/>
      <c r="K63" s="61">
        <v>5999</v>
      </c>
      <c r="L63" s="55"/>
      <c r="M63" s="61">
        <v>5999</v>
      </c>
      <c r="N63" s="70">
        <f>IF(ISERROR(L63+J63+H63+F63),"Invalid Input",L63+J63+H63+F63)</f>
        <v>5999</v>
      </c>
      <c r="O63" s="71">
        <f>IF(ISERROR(G63+I63+K63+M63),"Invalid Input",G63+I63+K63+M63)</f>
        <v>11998</v>
      </c>
      <c r="P63" s="68">
        <v>0</v>
      </c>
      <c r="Q63" s="53">
        <f>IF(ISERROR(P63-O63),"Invalid Input",(P63-O63))</f>
        <v>-11998</v>
      </c>
      <c r="R63" s="16"/>
      <c r="S63" s="100" t="s">
        <v>190</v>
      </c>
      <c r="T63" s="132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32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32"/>
    </row>
    <row r="66" spans="1:20" ht="28.5">
      <c r="A66" s="27"/>
      <c r="B66" s="37" t="s">
        <v>86</v>
      </c>
      <c r="C66" s="38"/>
      <c r="D66" s="59">
        <v>0</v>
      </c>
      <c r="E66" s="60">
        <v>700</v>
      </c>
      <c r="F66" s="55">
        <v>150</v>
      </c>
      <c r="G66" s="61">
        <v>138</v>
      </c>
      <c r="H66" s="55">
        <v>150</v>
      </c>
      <c r="I66" s="61">
        <v>143</v>
      </c>
      <c r="J66" s="55">
        <v>150</v>
      </c>
      <c r="K66" s="61">
        <v>111</v>
      </c>
      <c r="L66" s="55">
        <v>50</v>
      </c>
      <c r="M66" s="61">
        <v>20</v>
      </c>
      <c r="N66" s="70">
        <f>IF(ISERROR(L66+J66+H66+F66),"Invalid Input",L66+J66+H66+F66)</f>
        <v>500</v>
      </c>
      <c r="O66" s="71">
        <f>IF(ISERROR(G66+I66+K66+M66),"Invalid Input",G66+I66+K66+M66)</f>
        <v>412</v>
      </c>
      <c r="P66" s="68">
        <v>0</v>
      </c>
      <c r="Q66" s="53">
        <f>IF(ISERROR(P66-O66),"Invalid Input",(P66-O66))</f>
        <v>-412</v>
      </c>
      <c r="R66" s="16" t="b">
        <v>1</v>
      </c>
      <c r="S66" s="100" t="s">
        <v>175</v>
      </c>
      <c r="T66" s="132"/>
    </row>
    <row r="67" spans="1:20" ht="14.2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32"/>
    </row>
    <row r="68" spans="1:20" ht="28.5">
      <c r="A68" s="23"/>
      <c r="B68" s="37" t="s">
        <v>84</v>
      </c>
      <c r="C68" s="38"/>
      <c r="D68" s="59">
        <v>2973</v>
      </c>
      <c r="E68" s="60">
        <v>250</v>
      </c>
      <c r="F68" s="55">
        <v>60</v>
      </c>
      <c r="G68" s="61">
        <v>193</v>
      </c>
      <c r="H68" s="55">
        <v>50</v>
      </c>
      <c r="I68" s="61">
        <v>90</v>
      </c>
      <c r="J68" s="55">
        <v>50</v>
      </c>
      <c r="K68" s="61">
        <v>19</v>
      </c>
      <c r="L68" s="55">
        <v>90</v>
      </c>
      <c r="M68" s="61">
        <v>3</v>
      </c>
      <c r="N68" s="70">
        <f>IF(ISERROR(L68+J68+H68+F68),"Invalid Input",L68+J68+H68+F68)</f>
        <v>250</v>
      </c>
      <c r="O68" s="71">
        <f>IF(ISERROR(G68+I68+K68+M68),"Invalid Input",G68+I68+K68+M68)</f>
        <v>305</v>
      </c>
      <c r="P68" s="68">
        <v>0</v>
      </c>
      <c r="Q68" s="53">
        <f>IF(ISERROR(P68-O68),"Invalid Input",(P68-O68))</f>
        <v>-305</v>
      </c>
      <c r="R68" s="16" t="b">
        <v>1</v>
      </c>
      <c r="S68" s="100" t="s">
        <v>225</v>
      </c>
      <c r="T68" s="132"/>
    </row>
    <row r="69" spans="1:20" ht="28.5">
      <c r="A69" s="17"/>
      <c r="B69" s="37" t="s">
        <v>85</v>
      </c>
      <c r="C69" s="38"/>
      <c r="D69" s="59">
        <v>0</v>
      </c>
      <c r="E69" s="60">
        <v>40</v>
      </c>
      <c r="F69" s="55">
        <v>11</v>
      </c>
      <c r="G69" s="61">
        <v>11</v>
      </c>
      <c r="H69" s="55">
        <v>21</v>
      </c>
      <c r="I69" s="61">
        <v>21</v>
      </c>
      <c r="J69" s="55">
        <v>0</v>
      </c>
      <c r="K69" s="61">
        <v>0</v>
      </c>
      <c r="L69" s="55">
        <v>81</v>
      </c>
      <c r="M69" s="61">
        <v>81</v>
      </c>
      <c r="N69" s="70">
        <f>IF(ISERROR(L69+J69+H69+F69),"Invalid Input",L69+J69+H69+F69)</f>
        <v>113</v>
      </c>
      <c r="O69" s="71">
        <f>IF(ISERROR(G69+I69+K69+M69),"Invalid Input",G69+I69+K69+M69)</f>
        <v>113</v>
      </c>
      <c r="P69" s="68">
        <v>0</v>
      </c>
      <c r="Q69" s="53">
        <f>IF(ISERROR(P69-O69),"Invalid Input",(P69-O69))</f>
        <v>-113</v>
      </c>
      <c r="R69" s="16" t="b">
        <v>1</v>
      </c>
      <c r="S69" s="100" t="s">
        <v>225</v>
      </c>
      <c r="T69" s="132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32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32"/>
    </row>
    <row r="72" spans="1:20" ht="13.5" customHeight="1">
      <c r="A72" s="23"/>
      <c r="B72" s="161" t="s">
        <v>48</v>
      </c>
      <c r="C72" s="162"/>
      <c r="D72" s="59">
        <v>0</v>
      </c>
      <c r="E72" s="60">
        <v>2</v>
      </c>
      <c r="F72" s="55">
        <v>1</v>
      </c>
      <c r="G72" s="61">
        <v>1</v>
      </c>
      <c r="H72" s="55">
        <v>1</v>
      </c>
      <c r="I72" s="61">
        <v>1</v>
      </c>
      <c r="J72" s="55"/>
      <c r="K72" s="61">
        <v>0</v>
      </c>
      <c r="L72" s="55"/>
      <c r="M72" s="61"/>
      <c r="N72" s="70">
        <f aca="true" t="shared" si="4" ref="N72:N83">IF(ISERROR(L72+J72+H72+F72),"Invalid Input",L72+J72+H72+F72)</f>
        <v>2</v>
      </c>
      <c r="O72" s="71">
        <f aca="true" t="shared" si="5" ref="O72:O83">IF(ISERROR(G72+I72+K72+M72),"Invalid Input",G72+I72+K72+M72)</f>
        <v>2</v>
      </c>
      <c r="P72" s="68">
        <v>0</v>
      </c>
      <c r="Q72" s="53">
        <f aca="true" t="shared" si="6" ref="Q72:Q83">IF(ISERROR(P72-O72),"Invalid Input",(P72-O72))</f>
        <v>-2</v>
      </c>
      <c r="R72" s="16" t="b">
        <v>1</v>
      </c>
      <c r="S72" s="100" t="s">
        <v>226</v>
      </c>
      <c r="T72" s="132"/>
    </row>
    <row r="73" spans="1:20" ht="14.25">
      <c r="A73" s="27"/>
      <c r="B73" s="161" t="s">
        <v>49</v>
      </c>
      <c r="C73" s="162"/>
      <c r="D73" s="59">
        <v>0</v>
      </c>
      <c r="E73" s="60">
        <v>2</v>
      </c>
      <c r="F73" s="55">
        <v>0</v>
      </c>
      <c r="G73" s="61">
        <v>0</v>
      </c>
      <c r="H73" s="55">
        <v>1</v>
      </c>
      <c r="I73" s="61">
        <v>0</v>
      </c>
      <c r="J73" s="55"/>
      <c r="K73" s="61">
        <v>2</v>
      </c>
      <c r="L73" s="55"/>
      <c r="M73" s="61"/>
      <c r="N73" s="70">
        <f t="shared" si="4"/>
        <v>1</v>
      </c>
      <c r="O73" s="71">
        <f t="shared" si="5"/>
        <v>2</v>
      </c>
      <c r="P73" s="68">
        <v>0</v>
      </c>
      <c r="Q73" s="53">
        <f t="shared" si="6"/>
        <v>-2</v>
      </c>
      <c r="R73" s="16" t="b">
        <v>1</v>
      </c>
      <c r="S73" s="100"/>
      <c r="T73" s="132"/>
    </row>
    <row r="74" spans="1:20" ht="14.25">
      <c r="A74" s="27"/>
      <c r="B74" s="161" t="s">
        <v>50</v>
      </c>
      <c r="C74" s="162"/>
      <c r="D74" s="59">
        <v>0</v>
      </c>
      <c r="E74" s="60">
        <v>5</v>
      </c>
      <c r="F74" s="55">
        <v>0</v>
      </c>
      <c r="G74" s="61">
        <v>0</v>
      </c>
      <c r="H74" s="55">
        <v>10</v>
      </c>
      <c r="I74" s="61">
        <v>11</v>
      </c>
      <c r="J74" s="55">
        <v>10</v>
      </c>
      <c r="K74" s="61">
        <v>10</v>
      </c>
      <c r="L74" s="55"/>
      <c r="M74" s="61"/>
      <c r="N74" s="70">
        <f t="shared" si="4"/>
        <v>20</v>
      </c>
      <c r="O74" s="71">
        <f t="shared" si="5"/>
        <v>21</v>
      </c>
      <c r="P74" s="68">
        <v>0</v>
      </c>
      <c r="Q74" s="53">
        <f t="shared" si="6"/>
        <v>-21</v>
      </c>
      <c r="R74" s="16" t="b">
        <v>1</v>
      </c>
      <c r="S74" s="100"/>
      <c r="T74" s="132"/>
    </row>
    <row r="75" spans="1:20" ht="28.5">
      <c r="A75" s="27"/>
      <c r="B75" s="161" t="s">
        <v>51</v>
      </c>
      <c r="C75" s="162"/>
      <c r="D75" s="59">
        <v>0</v>
      </c>
      <c r="E75" s="60">
        <v>1</v>
      </c>
      <c r="F75" s="55">
        <v>0</v>
      </c>
      <c r="G75" s="61">
        <v>0</v>
      </c>
      <c r="H75" s="55">
        <v>1</v>
      </c>
      <c r="I75" s="61">
        <v>1</v>
      </c>
      <c r="J75" s="55"/>
      <c r="K75" s="61"/>
      <c r="L75" s="55"/>
      <c r="M75" s="61"/>
      <c r="N75" s="70">
        <f t="shared" si="4"/>
        <v>1</v>
      </c>
      <c r="O75" s="71">
        <f t="shared" si="5"/>
        <v>1</v>
      </c>
      <c r="P75" s="68">
        <v>0</v>
      </c>
      <c r="Q75" s="53">
        <f t="shared" si="6"/>
        <v>-1</v>
      </c>
      <c r="R75" s="16" t="b">
        <v>1</v>
      </c>
      <c r="S75" s="100" t="s">
        <v>227</v>
      </c>
      <c r="T75" s="132"/>
    </row>
    <row r="76" spans="1:20" ht="26.25" customHeight="1">
      <c r="A76" s="17"/>
      <c r="B76" s="154" t="s">
        <v>52</v>
      </c>
      <c r="C76" s="155"/>
      <c r="D76" s="59">
        <v>0</v>
      </c>
      <c r="E76" s="60">
        <v>2</v>
      </c>
      <c r="F76" s="55">
        <v>0</v>
      </c>
      <c r="G76" s="61">
        <v>0</v>
      </c>
      <c r="H76" s="55"/>
      <c r="I76" s="61"/>
      <c r="J76" s="55"/>
      <c r="K76" s="61">
        <v>0</v>
      </c>
      <c r="L76" s="55">
        <v>2</v>
      </c>
      <c r="M76" s="61">
        <v>2</v>
      </c>
      <c r="N76" s="70">
        <f t="shared" si="4"/>
        <v>2</v>
      </c>
      <c r="O76" s="71">
        <f t="shared" si="5"/>
        <v>2</v>
      </c>
      <c r="P76" s="68">
        <v>0</v>
      </c>
      <c r="Q76" s="53">
        <f t="shared" si="6"/>
        <v>-2</v>
      </c>
      <c r="R76" s="16" t="b">
        <v>1</v>
      </c>
      <c r="S76" s="100" t="s">
        <v>228</v>
      </c>
      <c r="T76" s="132"/>
    </row>
    <row r="77" spans="1:20" ht="14.25">
      <c r="A77" s="27"/>
      <c r="B77" s="161" t="s">
        <v>53</v>
      </c>
      <c r="C77" s="162"/>
      <c r="D77" s="59">
        <v>0</v>
      </c>
      <c r="E77" s="60">
        <v>0</v>
      </c>
      <c r="F77" s="55">
        <v>0</v>
      </c>
      <c r="G77" s="61">
        <v>0</v>
      </c>
      <c r="H77" s="55"/>
      <c r="I77" s="61"/>
      <c r="J77" s="55"/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32"/>
    </row>
    <row r="78" spans="1:20" ht="14.25">
      <c r="A78" s="27"/>
      <c r="B78" s="161" t="s">
        <v>54</v>
      </c>
      <c r="C78" s="162"/>
      <c r="D78" s="59">
        <v>0</v>
      </c>
      <c r="E78" s="60">
        <v>1</v>
      </c>
      <c r="F78" s="55">
        <v>0</v>
      </c>
      <c r="G78" s="61">
        <v>0</v>
      </c>
      <c r="H78" s="55"/>
      <c r="I78" s="61"/>
      <c r="J78" s="55"/>
      <c r="K78" s="61">
        <v>1</v>
      </c>
      <c r="L78" s="55">
        <v>0</v>
      </c>
      <c r="M78" s="61">
        <v>0</v>
      </c>
      <c r="N78" s="70">
        <f t="shared" si="4"/>
        <v>0</v>
      </c>
      <c r="O78" s="71">
        <f t="shared" si="5"/>
        <v>1</v>
      </c>
      <c r="P78" s="68">
        <v>0</v>
      </c>
      <c r="Q78" s="53">
        <f t="shared" si="6"/>
        <v>-1</v>
      </c>
      <c r="R78" s="16" t="b">
        <v>1</v>
      </c>
      <c r="S78" s="100" t="s">
        <v>229</v>
      </c>
      <c r="T78" s="132"/>
    </row>
    <row r="79" spans="1:20" ht="14.25">
      <c r="A79" s="17"/>
      <c r="B79" s="161" t="s">
        <v>55</v>
      </c>
      <c r="C79" s="162"/>
      <c r="D79" s="59">
        <v>0</v>
      </c>
      <c r="E79" s="60">
        <v>0</v>
      </c>
      <c r="F79" s="55">
        <v>0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32"/>
    </row>
    <row r="80" spans="1:20" ht="42.75">
      <c r="A80" s="27"/>
      <c r="B80" s="161" t="s">
        <v>56</v>
      </c>
      <c r="C80" s="162"/>
      <c r="D80" s="59">
        <v>0</v>
      </c>
      <c r="E80" s="60">
        <v>4</v>
      </c>
      <c r="F80" s="55">
        <v>0</v>
      </c>
      <c r="G80" s="61">
        <v>0</v>
      </c>
      <c r="H80" s="55"/>
      <c r="I80" s="61"/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 t="s">
        <v>221</v>
      </c>
      <c r="T80" s="132"/>
    </row>
    <row r="81" spans="1:20" ht="14.25">
      <c r="A81" s="27"/>
      <c r="B81" s="161" t="s">
        <v>57</v>
      </c>
      <c r="C81" s="162"/>
      <c r="D81" s="59">
        <v>0</v>
      </c>
      <c r="E81" s="60">
        <v>0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32"/>
    </row>
    <row r="82" spans="1:20" ht="14.25">
      <c r="A82" s="27"/>
      <c r="B82" s="161" t="s">
        <v>58</v>
      </c>
      <c r="C82" s="162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 t="s">
        <v>176</v>
      </c>
      <c r="T82" s="132"/>
    </row>
    <row r="83" spans="1:20" ht="14.25">
      <c r="A83" s="27"/>
      <c r="B83" s="161" t="s">
        <v>59</v>
      </c>
      <c r="C83" s="162"/>
      <c r="D83" s="59">
        <v>2</v>
      </c>
      <c r="E83" s="60">
        <v>0</v>
      </c>
      <c r="F83" s="55">
        <v>0</v>
      </c>
      <c r="G83" s="61">
        <v>1</v>
      </c>
      <c r="H83" s="55">
        <v>1</v>
      </c>
      <c r="I83" s="61"/>
      <c r="J83" s="55"/>
      <c r="K83" s="61">
        <v>0</v>
      </c>
      <c r="L83" s="55">
        <v>0</v>
      </c>
      <c r="M83" s="61">
        <v>0</v>
      </c>
      <c r="N83" s="70">
        <f t="shared" si="4"/>
        <v>1</v>
      </c>
      <c r="O83" s="71">
        <f t="shared" si="5"/>
        <v>1</v>
      </c>
      <c r="P83" s="68">
        <v>0</v>
      </c>
      <c r="Q83" s="53">
        <f t="shared" si="6"/>
        <v>-1</v>
      </c>
      <c r="R83" s="16" t="b">
        <v>1</v>
      </c>
      <c r="S83" s="100"/>
      <c r="T83" s="132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32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32"/>
    </row>
    <row r="86" spans="1:20" ht="30" customHeight="1">
      <c r="A86" s="27"/>
      <c r="B86" s="152" t="s">
        <v>60</v>
      </c>
      <c r="C86" s="153"/>
      <c r="D86" s="59">
        <v>0</v>
      </c>
      <c r="E86" s="60">
        <v>1000</v>
      </c>
      <c r="F86" s="55">
        <v>200</v>
      </c>
      <c r="G86" s="61">
        <v>293</v>
      </c>
      <c r="H86" s="55">
        <v>300</v>
      </c>
      <c r="I86" s="61">
        <v>246</v>
      </c>
      <c r="J86" s="55">
        <v>300</v>
      </c>
      <c r="K86" s="61">
        <v>289</v>
      </c>
      <c r="L86" s="55"/>
      <c r="M86" s="61"/>
      <c r="N86" s="70">
        <f>IF(ISERROR(L86+J86+H86+F86),"Invalid Input",L86+J86+H86+F86)</f>
        <v>800</v>
      </c>
      <c r="O86" s="71">
        <f>IF(ISERROR(G86+I86+K86+M86),"Invalid Input",G86+I86+K86+M86)</f>
        <v>828</v>
      </c>
      <c r="P86" s="68">
        <v>0</v>
      </c>
      <c r="Q86" s="53">
        <f>IF(ISERROR(P86-O86),"Invalid Input",(P86-O86))</f>
        <v>-828</v>
      </c>
      <c r="R86" s="16" t="b">
        <v>1</v>
      </c>
      <c r="S86" s="100"/>
      <c r="T86" s="132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SheetNames!A11</f>
        <v>WC023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2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3">
      <selection activeCell="L24" sqref="L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WC024 - Stellenbosch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588</v>
      </c>
      <c r="E5" s="90" t="s">
        <v>37</v>
      </c>
    </row>
    <row r="6" spans="3:5" ht="14.25">
      <c r="C6" s="110" t="s">
        <v>30</v>
      </c>
      <c r="D6" s="121">
        <v>25126</v>
      </c>
      <c r="E6" s="89" t="s">
        <v>33</v>
      </c>
    </row>
    <row r="7" spans="1:20" ht="27">
      <c r="A7" s="67"/>
      <c r="B7" s="62"/>
      <c r="C7" s="111" t="s">
        <v>64</v>
      </c>
      <c r="D7" s="122">
        <v>120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26571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33">
        <v>5527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33">
        <v>41019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7">
        <v>25126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33">
        <v>26571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7">
        <v>25126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33">
        <v>37926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7">
        <v>25126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>
        <v>120</v>
      </c>
      <c r="F24" s="55">
        <v>0</v>
      </c>
      <c r="G24" s="61">
        <v>0</v>
      </c>
      <c r="H24" s="55">
        <v>120</v>
      </c>
      <c r="I24" s="61">
        <v>120</v>
      </c>
      <c r="J24" s="55"/>
      <c r="K24" s="61"/>
      <c r="L24" s="55"/>
      <c r="M24" s="61"/>
      <c r="N24" s="70">
        <f aca="true" t="shared" si="1" ref="N24:N36">IF(ISERROR(L24+J24+H24+F24),"Invalid Input",L24+J24+H24+F24)</f>
        <v>120</v>
      </c>
      <c r="O24" s="71">
        <f aca="true" t="shared" si="2" ref="O24:O36">IF(ISERROR(G24+I24+K24+M24),"Invalid Input",G24+I24+K24+M24)</f>
        <v>120</v>
      </c>
      <c r="P24" s="68">
        <v>0</v>
      </c>
      <c r="Q24" s="53">
        <f aca="true" t="shared" si="3" ref="Q24:Q36">IF(ISERROR(P24-O24),"Invalid Input",(P24-O24))</f>
        <v>-120</v>
      </c>
      <c r="R24" s="16" t="b">
        <v>1</v>
      </c>
      <c r="S24" s="98" t="s">
        <v>177</v>
      </c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>
        <v>0</v>
      </c>
      <c r="F25" s="55"/>
      <c r="G25" s="61"/>
      <c r="H25" s="55"/>
      <c r="I25" s="61"/>
      <c r="J25" s="55">
        <v>0</v>
      </c>
      <c r="K25" s="61">
        <v>0</v>
      </c>
      <c r="L25" s="55">
        <v>1</v>
      </c>
      <c r="M25" s="61"/>
      <c r="N25" s="70">
        <f t="shared" si="1"/>
        <v>1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>
        <v>2</v>
      </c>
      <c r="F26" s="55">
        <v>0</v>
      </c>
      <c r="G26" s="61"/>
      <c r="H26" s="55">
        <v>0</v>
      </c>
      <c r="I26" s="61"/>
      <c r="J26" s="55"/>
      <c r="K26" s="61">
        <v>1</v>
      </c>
      <c r="L26" s="55"/>
      <c r="M26" s="61">
        <v>1</v>
      </c>
      <c r="N26" s="70">
        <f t="shared" si="1"/>
        <v>0</v>
      </c>
      <c r="O26" s="71">
        <f t="shared" si="2"/>
        <v>2</v>
      </c>
      <c r="P26" s="68">
        <v>0</v>
      </c>
      <c r="Q26" s="53">
        <f t="shared" si="3"/>
        <v>-2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>
        <v>50</v>
      </c>
      <c r="F27" s="55">
        <v>0</v>
      </c>
      <c r="G27" s="61"/>
      <c r="H27" s="55">
        <v>0</v>
      </c>
      <c r="I27" s="61"/>
      <c r="J27" s="55">
        <v>0</v>
      </c>
      <c r="K27" s="61"/>
      <c r="L27" s="55">
        <v>50</v>
      </c>
      <c r="M27" s="61"/>
      <c r="N27" s="70">
        <f t="shared" si="1"/>
        <v>50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>
        <v>10</v>
      </c>
      <c r="F28" s="55">
        <v>0</v>
      </c>
      <c r="G28" s="61"/>
      <c r="H28" s="55">
        <v>0</v>
      </c>
      <c r="I28" s="61"/>
      <c r="J28" s="55">
        <v>0</v>
      </c>
      <c r="K28" s="61">
        <v>0</v>
      </c>
      <c r="L28" s="55">
        <v>10</v>
      </c>
      <c r="M28" s="61">
        <v>0</v>
      </c>
      <c r="N28" s="70">
        <f t="shared" si="1"/>
        <v>10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>
        <v>8</v>
      </c>
      <c r="F29" s="55">
        <v>0</v>
      </c>
      <c r="G29" s="61"/>
      <c r="H29" s="55">
        <v>0</v>
      </c>
      <c r="I29" s="61"/>
      <c r="J29" s="55">
        <v>0</v>
      </c>
      <c r="K29" s="61">
        <v>5</v>
      </c>
      <c r="L29" s="55">
        <v>8</v>
      </c>
      <c r="M29" s="61">
        <v>3</v>
      </c>
      <c r="N29" s="70">
        <f t="shared" si="1"/>
        <v>8</v>
      </c>
      <c r="O29" s="71">
        <f t="shared" si="2"/>
        <v>8</v>
      </c>
      <c r="P29" s="68">
        <v>0</v>
      </c>
      <c r="Q29" s="53">
        <f t="shared" si="3"/>
        <v>-8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>
        <v>6300</v>
      </c>
      <c r="F30" s="55">
        <v>6000</v>
      </c>
      <c r="G30" s="61">
        <v>6000</v>
      </c>
      <c r="H30" s="55">
        <v>0</v>
      </c>
      <c r="I30" s="61"/>
      <c r="J30" s="55">
        <v>300</v>
      </c>
      <c r="K30" s="61">
        <v>100</v>
      </c>
      <c r="L30" s="55">
        <v>0</v>
      </c>
      <c r="M30" s="61">
        <v>0</v>
      </c>
      <c r="N30" s="70">
        <f t="shared" si="1"/>
        <v>6300</v>
      </c>
      <c r="O30" s="71">
        <f t="shared" si="2"/>
        <v>6100</v>
      </c>
      <c r="P30" s="68">
        <v>0</v>
      </c>
      <c r="Q30" s="53">
        <f t="shared" si="3"/>
        <v>-6100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>
        <v>27</v>
      </c>
      <c r="F31" s="55">
        <v>6</v>
      </c>
      <c r="G31" s="61">
        <v>6</v>
      </c>
      <c r="H31" s="55">
        <v>7</v>
      </c>
      <c r="I31" s="61">
        <v>7</v>
      </c>
      <c r="J31" s="55">
        <v>7</v>
      </c>
      <c r="K31" s="61">
        <v>7</v>
      </c>
      <c r="L31" s="55">
        <v>7</v>
      </c>
      <c r="M31" s="61">
        <v>7</v>
      </c>
      <c r="N31" s="70">
        <f t="shared" si="1"/>
        <v>27</v>
      </c>
      <c r="O31" s="71">
        <f t="shared" si="2"/>
        <v>27</v>
      </c>
      <c r="P31" s="68">
        <v>0</v>
      </c>
      <c r="Q31" s="53">
        <f t="shared" si="3"/>
        <v>-27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>
        <v>7</v>
      </c>
      <c r="F32" s="55">
        <v>0</v>
      </c>
      <c r="G32" s="61"/>
      <c r="H32" s="55">
        <v>0</v>
      </c>
      <c r="I32" s="61"/>
      <c r="J32" s="55">
        <v>0</v>
      </c>
      <c r="K32" s="61">
        <v>5</v>
      </c>
      <c r="L32" s="55">
        <v>7</v>
      </c>
      <c r="M32" s="61">
        <v>2</v>
      </c>
      <c r="N32" s="70">
        <f t="shared" si="1"/>
        <v>7</v>
      </c>
      <c r="O32" s="71">
        <f t="shared" si="2"/>
        <v>7</v>
      </c>
      <c r="P32" s="68">
        <v>0</v>
      </c>
      <c r="Q32" s="53">
        <f t="shared" si="3"/>
        <v>-7</v>
      </c>
      <c r="R32" s="16" t="b">
        <v>1</v>
      </c>
      <c r="S32" s="98" t="s">
        <v>178</v>
      </c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>
        <v>3</v>
      </c>
      <c r="F33" s="55">
        <v>0</v>
      </c>
      <c r="G33" s="61">
        <v>0</v>
      </c>
      <c r="H33" s="55">
        <v>0</v>
      </c>
      <c r="I33" s="61">
        <v>0</v>
      </c>
      <c r="J33" s="55">
        <v>1</v>
      </c>
      <c r="K33" s="61">
        <v>0</v>
      </c>
      <c r="L33" s="55">
        <v>2</v>
      </c>
      <c r="M33" s="61">
        <v>0</v>
      </c>
      <c r="N33" s="70">
        <f t="shared" si="1"/>
        <v>3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>
        <v>0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27">
      <c r="A35" s="23"/>
      <c r="B35" s="113" t="s">
        <v>88</v>
      </c>
      <c r="C35" s="115"/>
      <c r="D35" s="59"/>
      <c r="E35" s="60">
        <v>266</v>
      </c>
      <c r="F35" s="55">
        <v>100</v>
      </c>
      <c r="G35" s="61">
        <v>76</v>
      </c>
      <c r="H35" s="55">
        <v>0</v>
      </c>
      <c r="I35" s="61"/>
      <c r="J35" s="55">
        <v>0</v>
      </c>
      <c r="K35" s="61">
        <v>0</v>
      </c>
      <c r="L35" s="55">
        <v>166</v>
      </c>
      <c r="M35" s="61">
        <v>0</v>
      </c>
      <c r="N35" s="70">
        <f t="shared" si="1"/>
        <v>266</v>
      </c>
      <c r="O35" s="71">
        <f t="shared" si="2"/>
        <v>76</v>
      </c>
      <c r="P35" s="68">
        <v>0</v>
      </c>
      <c r="Q35" s="53">
        <f t="shared" si="3"/>
        <v>-76</v>
      </c>
      <c r="R35" s="16"/>
      <c r="S35" s="98" t="s">
        <v>179</v>
      </c>
      <c r="T35" s="98"/>
    </row>
    <row r="36" spans="1:20" ht="15" customHeight="1">
      <c r="A36" s="23"/>
      <c r="B36" s="154" t="s">
        <v>77</v>
      </c>
      <c r="C36" s="155"/>
      <c r="D36" s="59"/>
      <c r="E36" s="60">
        <v>294</v>
      </c>
      <c r="F36" s="55">
        <v>23</v>
      </c>
      <c r="G36" s="61">
        <v>23</v>
      </c>
      <c r="H36" s="55">
        <v>37</v>
      </c>
      <c r="I36" s="61">
        <v>37</v>
      </c>
      <c r="J36" s="55">
        <v>114</v>
      </c>
      <c r="K36" s="61">
        <v>17</v>
      </c>
      <c r="L36" s="55">
        <v>120</v>
      </c>
      <c r="M36" s="61">
        <v>0</v>
      </c>
      <c r="N36" s="70">
        <f t="shared" si="1"/>
        <v>294</v>
      </c>
      <c r="O36" s="71">
        <f t="shared" si="2"/>
        <v>77</v>
      </c>
      <c r="P36" s="68">
        <v>0</v>
      </c>
      <c r="Q36" s="53">
        <f t="shared" si="3"/>
        <v>-77</v>
      </c>
      <c r="R36" s="16" t="b">
        <v>1</v>
      </c>
      <c r="S36" s="98" t="s">
        <v>220</v>
      </c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>
        <v>0</v>
      </c>
      <c r="E40" s="60">
        <v>1</v>
      </c>
      <c r="F40" s="55">
        <v>0</v>
      </c>
      <c r="G40" s="61">
        <v>0</v>
      </c>
      <c r="H40" s="55"/>
      <c r="I40" s="61"/>
      <c r="J40" s="55">
        <v>1</v>
      </c>
      <c r="K40" s="61">
        <v>0</v>
      </c>
      <c r="L40" s="55"/>
      <c r="M40" s="61">
        <v>2</v>
      </c>
      <c r="N40" s="70">
        <f>IF(ISERROR(L40+J40+H40+F40),"Invalid Input",L40+J40+H40+F40)</f>
        <v>1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>
        <v>0</v>
      </c>
      <c r="E41" s="60">
        <v>0</v>
      </c>
      <c r="F41" s="55">
        <v>0</v>
      </c>
      <c r="G41" s="61">
        <v>0</v>
      </c>
      <c r="H41" s="55"/>
      <c r="I41" s="61"/>
      <c r="J41" s="55"/>
      <c r="K41" s="61">
        <v>1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1</v>
      </c>
      <c r="P41" s="68">
        <v>0</v>
      </c>
      <c r="Q41" s="53">
        <f>IF(ISERROR(P41-O41),"Invalid Input",(P41-O41))</f>
        <v>-1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>
        <v>30</v>
      </c>
      <c r="E42" s="60">
        <v>6</v>
      </c>
      <c r="F42" s="55">
        <v>0</v>
      </c>
      <c r="G42" s="61">
        <v>0</v>
      </c>
      <c r="H42" s="55"/>
      <c r="I42" s="61"/>
      <c r="J42" s="55">
        <v>6</v>
      </c>
      <c r="K42" s="61">
        <v>5</v>
      </c>
      <c r="L42" s="55"/>
      <c r="M42" s="61">
        <v>1</v>
      </c>
      <c r="N42" s="70">
        <f>IF(ISERROR(L42+J42+H42+F42),"Invalid Input",L42+J42+H42+F42)</f>
        <v>6</v>
      </c>
      <c r="O42" s="71">
        <f>IF(ISERROR(G42+I42+K42+M42),"Invalid Input",G42+I42+K42+M42)</f>
        <v>6</v>
      </c>
      <c r="P42" s="68">
        <v>0</v>
      </c>
      <c r="Q42" s="53">
        <f>IF(ISERROR(P42-O42),"Invalid Input",(P42-O42))</f>
        <v>-6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>
        <v>0</v>
      </c>
      <c r="E43" s="60">
        <v>1</v>
      </c>
      <c r="F43" s="55">
        <v>0</v>
      </c>
      <c r="G43" s="61">
        <v>0</v>
      </c>
      <c r="H43" s="55"/>
      <c r="I43" s="61"/>
      <c r="J43" s="55">
        <v>1</v>
      </c>
      <c r="K43" s="61">
        <v>0</v>
      </c>
      <c r="L43" s="55"/>
      <c r="M43" s="61">
        <v>2</v>
      </c>
      <c r="N43" s="70">
        <f>IF(ISERROR(L43+J43+H43+F43),"Invalid Input",L43+J43+H43+F43)</f>
        <v>1</v>
      </c>
      <c r="O43" s="71">
        <f>IF(ISERROR(G43+I43+K43+M43),"Invalid Input",G43+I43+K43+M43)</f>
        <v>2</v>
      </c>
      <c r="P43" s="68">
        <v>0</v>
      </c>
      <c r="Q43" s="53">
        <f>IF(ISERROR(P43-O43),"Invalid Input",(P43-O43))</f>
        <v>-2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>
        <v>16</v>
      </c>
      <c r="E47" s="60">
        <v>4</v>
      </c>
      <c r="F47" s="55">
        <v>0</v>
      </c>
      <c r="G47" s="61">
        <v>0</v>
      </c>
      <c r="H47" s="55"/>
      <c r="I47" s="61"/>
      <c r="J47" s="55">
        <v>4</v>
      </c>
      <c r="K47" s="61">
        <v>3</v>
      </c>
      <c r="L47" s="55"/>
      <c r="M47" s="61"/>
      <c r="N47" s="70">
        <f>IF(ISERROR(L47+J47+H47+F47),"Invalid Input",L47+J47+H47+F47)</f>
        <v>4</v>
      </c>
      <c r="O47" s="71">
        <f>IF(ISERROR(G47+I47+K47+M47),"Invalid Input",G47+I47+K47+M47)</f>
        <v>3</v>
      </c>
      <c r="P47" s="68">
        <v>0</v>
      </c>
      <c r="Q47" s="53">
        <f>IF(ISERROR(P47-O47),"Invalid Input",(P47-O47))</f>
        <v>-3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>
        <v>0</v>
      </c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>
        <v>0</v>
      </c>
      <c r="E49" s="60">
        <v>2</v>
      </c>
      <c r="F49" s="55">
        <v>0</v>
      </c>
      <c r="G49" s="61">
        <v>0</v>
      </c>
      <c r="H49" s="55"/>
      <c r="I49" s="61"/>
      <c r="J49" s="55">
        <v>2</v>
      </c>
      <c r="K49" s="61">
        <v>1</v>
      </c>
      <c r="L49" s="55"/>
      <c r="M49" s="61">
        <v>1</v>
      </c>
      <c r="N49" s="70">
        <f>IF(ISERROR(L49+J49+H49+F49),"Invalid Input",L49+J49+H49+F49)</f>
        <v>2</v>
      </c>
      <c r="O49" s="71">
        <f>IF(ISERROR(G49+I49+K49+M49),"Invalid Input",G49+I49+K49+M49)</f>
        <v>2</v>
      </c>
      <c r="P49" s="68">
        <v>0</v>
      </c>
      <c r="Q49" s="53">
        <f>IF(ISERROR(P49-O49),"Invalid Input",(P49-O49))</f>
        <v>-2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>
        <v>0</v>
      </c>
      <c r="L53" s="55"/>
      <c r="M53" s="61">
        <v>30</v>
      </c>
      <c r="N53" s="70">
        <f>IF(ISERROR(L53+J53+H53+F53),"Invalid Input",L53+J53+H53+F53)</f>
        <v>0</v>
      </c>
      <c r="O53" s="71">
        <f>IF(ISERROR(G53+I53+K53+M53),"Invalid Input",G53+I53+K53+M53)</f>
        <v>30</v>
      </c>
      <c r="P53" s="68">
        <v>0</v>
      </c>
      <c r="Q53" s="53">
        <f>IF(ISERROR(P53-O53),"Invalid Input",(P53-O53))</f>
        <v>-30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>
        <v>0</v>
      </c>
      <c r="L54" s="55"/>
      <c r="M54" s="61">
        <v>4</v>
      </c>
      <c r="N54" s="70">
        <f>IF(ISERROR(L54+J54+H54+F54),"Invalid Input",L54+J54+H54+F54)</f>
        <v>0</v>
      </c>
      <c r="O54" s="71">
        <f>IF(ISERROR(G54+I54+K54+M54),"Invalid Input",G54+I54+K54+M54)</f>
        <v>4</v>
      </c>
      <c r="P54" s="68">
        <v>0</v>
      </c>
      <c r="Q54" s="53">
        <f>IF(ISERROR(P54-O54),"Invalid Input",(P54-O54))</f>
        <v>-4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>
        <v>0</v>
      </c>
      <c r="L57" s="55"/>
      <c r="M57" s="61">
        <v>61</v>
      </c>
      <c r="N57" s="70">
        <f>IF(ISERROR(L57+J57+H57+F57),"Invalid Input",L57+J57+H57+F57)</f>
        <v>0</v>
      </c>
      <c r="O57" s="71">
        <f>IF(ISERROR(G57+I57+K57+M57),"Invalid Input",G57+I57+K57+M57)</f>
        <v>61</v>
      </c>
      <c r="P57" s="68">
        <v>0</v>
      </c>
      <c r="Q57" s="53">
        <f>IF(ISERROR(P57-O57),"Invalid Input",(P57-O57))</f>
        <v>-61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>
        <v>0</v>
      </c>
      <c r="L58" s="55"/>
      <c r="M58" s="61">
        <v>4</v>
      </c>
      <c r="N58" s="70">
        <f>IF(ISERROR(L58+J58+H58+F58),"Invalid Input",L58+J58+H58+F58)</f>
        <v>0</v>
      </c>
      <c r="O58" s="71">
        <f>IF(ISERROR(G58+I58+K58+M58),"Invalid Input",G58+I58+K58+M58)</f>
        <v>4</v>
      </c>
      <c r="P58" s="68">
        <v>0</v>
      </c>
      <c r="Q58" s="53">
        <f>IF(ISERROR(P58-O58),"Invalid Input",(P58-O58))</f>
        <v>-4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>
        <v>1650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1650</v>
      </c>
      <c r="P61" s="68">
        <v>0</v>
      </c>
      <c r="Q61" s="53">
        <f>IF(ISERROR(P61-O61),"Invalid Input",(P61-O61))</f>
        <v>-1650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>
        <v>1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>
        <v>25216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25216</v>
      </c>
      <c r="P63" s="68">
        <v>0</v>
      </c>
      <c r="Q63" s="53">
        <f>IF(ISERROR(P63-O63),"Invalid Input",(P63-O63))</f>
        <v>-25216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>
        <v>0</v>
      </c>
      <c r="L66" s="55"/>
      <c r="M66" s="61">
        <v>4</v>
      </c>
      <c r="N66" s="70">
        <f>IF(ISERROR(L66+J66+H66+F66),"Invalid Input",L66+J66+H66+F66)</f>
        <v>0</v>
      </c>
      <c r="O66" s="71">
        <f>IF(ISERROR(G66+I66+K66+M66),"Invalid Input",G66+I66+K66+M66)</f>
        <v>4</v>
      </c>
      <c r="P66" s="68">
        <v>0</v>
      </c>
      <c r="Q66" s="53">
        <f>IF(ISERROR(P66-O66),"Invalid Input",(P66-O66))</f>
        <v>-4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>
        <v>1</v>
      </c>
      <c r="L67" s="55"/>
      <c r="M67" s="61">
        <v>19</v>
      </c>
      <c r="N67" s="70">
        <f>IF(ISERROR(L67+J67+H67+F67),"Invalid Input",L67+J67+H67+F67)</f>
        <v>0</v>
      </c>
      <c r="O67" s="71">
        <f>IF(ISERROR(G67+I67+K67+M67),"Invalid Input",G67+I67+K67+M67)</f>
        <v>20</v>
      </c>
      <c r="P67" s="68">
        <v>0</v>
      </c>
      <c r="Q67" s="53">
        <f>IF(ISERROR(P67-O67),"Invalid Input",(P67-O67))</f>
        <v>-20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>
        <v>0</v>
      </c>
      <c r="L68" s="55"/>
      <c r="M68" s="61">
        <v>15</v>
      </c>
      <c r="N68" s="70">
        <f>IF(ISERROR(L68+J68+H68+F68),"Invalid Input",L68+J68+H68+F68)</f>
        <v>0</v>
      </c>
      <c r="O68" s="71">
        <f>IF(ISERROR(G68+I68+K68+M68),"Invalid Input",G68+I68+K68+M68)</f>
        <v>15</v>
      </c>
      <c r="P68" s="68">
        <v>0</v>
      </c>
      <c r="Q68" s="53">
        <f>IF(ISERROR(P68-O68),"Invalid Input",(P68-O68))</f>
        <v>-15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>
        <v>1</v>
      </c>
      <c r="L69" s="55"/>
      <c r="M69" s="61">
        <v>9</v>
      </c>
      <c r="N69" s="70">
        <f>IF(ISERROR(L69+J69+H69+F69),"Invalid Input",L69+J69+H69+F69)</f>
        <v>0</v>
      </c>
      <c r="O69" s="71">
        <f>IF(ISERROR(G69+I69+K69+M69),"Invalid Input",G69+I69+K69+M69)</f>
        <v>10</v>
      </c>
      <c r="P69" s="68">
        <v>0</v>
      </c>
      <c r="Q69" s="53">
        <f>IF(ISERROR(P69-O69),"Invalid Input",(P69-O69))</f>
        <v>-10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>
        <v>1</v>
      </c>
      <c r="F73" s="55">
        <v>1</v>
      </c>
      <c r="G73" s="61"/>
      <c r="H73" s="55"/>
      <c r="I73" s="61"/>
      <c r="J73" s="55"/>
      <c r="K73" s="61"/>
      <c r="L73" s="55"/>
      <c r="M73" s="61"/>
      <c r="N73" s="70">
        <f t="shared" si="4"/>
        <v>1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28.5">
      <c r="A78" s="27"/>
      <c r="B78" s="161" t="s">
        <v>54</v>
      </c>
      <c r="C78" s="162"/>
      <c r="D78" s="59"/>
      <c r="E78" s="60">
        <v>1</v>
      </c>
      <c r="F78" s="55"/>
      <c r="G78" s="61"/>
      <c r="H78" s="55"/>
      <c r="I78" s="61"/>
      <c r="J78" s="55">
        <v>1</v>
      </c>
      <c r="K78" s="61">
        <v>0</v>
      </c>
      <c r="L78" s="55"/>
      <c r="M78" s="61"/>
      <c r="N78" s="70">
        <f t="shared" si="4"/>
        <v>1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 t="s">
        <v>191</v>
      </c>
      <c r="T78" s="100" t="s">
        <v>192</v>
      </c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42.75">
      <c r="A80" s="27"/>
      <c r="B80" s="161" t="s">
        <v>56</v>
      </c>
      <c r="C80" s="162"/>
      <c r="D80" s="59"/>
      <c r="E80" s="60">
        <v>1</v>
      </c>
      <c r="F80" s="55"/>
      <c r="G80" s="61"/>
      <c r="H80" s="55"/>
      <c r="I80" s="61"/>
      <c r="J80" s="55">
        <v>1</v>
      </c>
      <c r="K80" s="61">
        <v>1</v>
      </c>
      <c r="L80" s="55"/>
      <c r="M80" s="61"/>
      <c r="N80" s="70">
        <f t="shared" si="4"/>
        <v>1</v>
      </c>
      <c r="O80" s="71">
        <f t="shared" si="5"/>
        <v>1</v>
      </c>
      <c r="P80" s="68">
        <v>0</v>
      </c>
      <c r="Q80" s="53">
        <f t="shared" si="6"/>
        <v>-1</v>
      </c>
      <c r="R80" s="16" t="b">
        <v>1</v>
      </c>
      <c r="S80" s="100" t="s">
        <v>221</v>
      </c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300</v>
      </c>
      <c r="F86" s="55">
        <v>50</v>
      </c>
      <c r="G86" s="61">
        <v>415</v>
      </c>
      <c r="H86" s="55">
        <v>100</v>
      </c>
      <c r="I86" s="61">
        <v>318</v>
      </c>
      <c r="J86" s="55"/>
      <c r="K86" s="61">
        <v>1321</v>
      </c>
      <c r="L86" s="55"/>
      <c r="M86" s="61">
        <v>1656</v>
      </c>
      <c r="N86" s="70">
        <f>IF(ISERROR(L86+J86+H86+F86),"Invalid Input",L86+J86+H86+F86)</f>
        <v>150</v>
      </c>
      <c r="O86" s="71">
        <f>IF(ISERROR(G86+I86+K86+M86),"Invalid Input",G86+I86+K86+M86)</f>
        <v>3710</v>
      </c>
      <c r="P86" s="68">
        <v>0</v>
      </c>
      <c r="Q86" s="53">
        <f>IF(ISERROR(P86-O86),"Invalid Input",(P86-O86))</f>
        <v>-3710</v>
      </c>
      <c r="R86" s="16" t="b">
        <v>1</v>
      </c>
      <c r="S86" s="100" t="s">
        <v>222</v>
      </c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SheetNames!A12</f>
        <v>WC024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5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L24" sqref="L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WC025 - Breede Valley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23513</v>
      </c>
      <c r="E5" s="90" t="s">
        <v>37</v>
      </c>
    </row>
    <row r="6" spans="3:5" ht="14.25">
      <c r="C6" s="110" t="s">
        <v>30</v>
      </c>
      <c r="D6" s="121">
        <v>7969</v>
      </c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23513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7969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21380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7969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21405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7969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21537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7969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0</v>
      </c>
      <c r="E24" s="60">
        <v>0</v>
      </c>
      <c r="F24" s="55">
        <v>0</v>
      </c>
      <c r="G24" s="61">
        <v>0</v>
      </c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>
        <v>0</v>
      </c>
      <c r="F25" s="55">
        <v>0</v>
      </c>
      <c r="G25" s="61">
        <v>0</v>
      </c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v>0</v>
      </c>
      <c r="E26" s="60">
        <v>0</v>
      </c>
      <c r="F26" s="55">
        <v>0</v>
      </c>
      <c r="G26" s="61">
        <v>0</v>
      </c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>
        <v>0</v>
      </c>
      <c r="E27" s="60">
        <v>0</v>
      </c>
      <c r="F27" s="55">
        <v>0</v>
      </c>
      <c r="G27" s="61">
        <v>0</v>
      </c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>
        <v>0</v>
      </c>
      <c r="E28" s="60">
        <v>0</v>
      </c>
      <c r="F28" s="55">
        <v>0</v>
      </c>
      <c r="G28" s="61">
        <v>0</v>
      </c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9</v>
      </c>
      <c r="E29" s="60">
        <v>3</v>
      </c>
      <c r="F29" s="55">
        <v>3</v>
      </c>
      <c r="G29" s="61">
        <v>0</v>
      </c>
      <c r="H29" s="55"/>
      <c r="I29" s="61"/>
      <c r="J29" s="55"/>
      <c r="K29" s="61"/>
      <c r="L29" s="55"/>
      <c r="M29" s="61"/>
      <c r="N29" s="70">
        <f t="shared" si="1"/>
        <v>3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7969</v>
      </c>
      <c r="E30" s="60">
        <v>2483</v>
      </c>
      <c r="F30" s="55">
        <v>2483</v>
      </c>
      <c r="G30" s="61">
        <v>0</v>
      </c>
      <c r="H30" s="55"/>
      <c r="I30" s="61"/>
      <c r="J30" s="55"/>
      <c r="K30" s="61"/>
      <c r="L30" s="55"/>
      <c r="M30" s="61"/>
      <c r="N30" s="70">
        <f t="shared" si="1"/>
        <v>2483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9</v>
      </c>
      <c r="E31" s="60">
        <v>3</v>
      </c>
      <c r="F31" s="55">
        <v>2</v>
      </c>
      <c r="G31" s="61">
        <v>0</v>
      </c>
      <c r="H31" s="55"/>
      <c r="I31" s="61"/>
      <c r="J31" s="55"/>
      <c r="K31" s="61"/>
      <c r="L31" s="55"/>
      <c r="M31" s="61"/>
      <c r="N31" s="70">
        <f t="shared" si="1"/>
        <v>2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0</v>
      </c>
      <c r="E32" s="60">
        <v>0</v>
      </c>
      <c r="F32" s="55">
        <v>0</v>
      </c>
      <c r="G32" s="61">
        <v>0</v>
      </c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0</v>
      </c>
      <c r="E33" s="60">
        <v>0</v>
      </c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3226</v>
      </c>
      <c r="E35" s="60">
        <v>598</v>
      </c>
      <c r="F35" s="55">
        <v>598</v>
      </c>
      <c r="G35" s="61">
        <v>598</v>
      </c>
      <c r="H35" s="55"/>
      <c r="I35" s="61"/>
      <c r="J35" s="55"/>
      <c r="K35" s="61"/>
      <c r="L35" s="55"/>
      <c r="M35" s="61"/>
      <c r="N35" s="70">
        <f t="shared" si="1"/>
        <v>598</v>
      </c>
      <c r="O35" s="71">
        <f t="shared" si="2"/>
        <v>598</v>
      </c>
      <c r="P35" s="68">
        <v>0</v>
      </c>
      <c r="Q35" s="53">
        <f t="shared" si="3"/>
        <v>-598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>
        <v>100</v>
      </c>
      <c r="E53" s="60">
        <v>31</v>
      </c>
      <c r="F53" s="55">
        <v>31</v>
      </c>
      <c r="G53" s="61">
        <v>31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31</v>
      </c>
      <c r="O53" s="71">
        <f>IF(ISERROR(G53+I53+K53+M53),"Invalid Input",G53+I53+K53+M53)</f>
        <v>31</v>
      </c>
      <c r="P53" s="68">
        <v>0</v>
      </c>
      <c r="Q53" s="53">
        <f>IF(ISERROR(P53-O53),"Invalid Input",(P53-O53))</f>
        <v>-31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>
        <v>10300</v>
      </c>
      <c r="E61" s="60">
        <v>300</v>
      </c>
      <c r="F61" s="55"/>
      <c r="G61" s="61"/>
      <c r="H61" s="55">
        <v>75</v>
      </c>
      <c r="I61" s="61">
        <v>0</v>
      </c>
      <c r="J61" s="55">
        <v>75</v>
      </c>
      <c r="K61" s="61"/>
      <c r="L61" s="55">
        <v>75</v>
      </c>
      <c r="M61" s="61"/>
      <c r="N61" s="70">
        <f>IF(ISERROR(L61+J61+H61+F61),"Invalid Input",L61+J61+H61+F61)</f>
        <v>225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>
        <v>15</v>
      </c>
      <c r="E62" s="60">
        <v>15</v>
      </c>
      <c r="F62" s="55">
        <v>1</v>
      </c>
      <c r="G62" s="61">
        <v>3</v>
      </c>
      <c r="H62" s="55">
        <v>3</v>
      </c>
      <c r="I62" s="61">
        <v>2</v>
      </c>
      <c r="J62" s="55">
        <v>4</v>
      </c>
      <c r="K62" s="61">
        <v>2</v>
      </c>
      <c r="L62" s="55">
        <v>7</v>
      </c>
      <c r="M62" s="61"/>
      <c r="N62" s="70">
        <f>IF(ISERROR(L62+J62+H62+F62),"Invalid Input",L62+J62+H62+F62)</f>
        <v>15</v>
      </c>
      <c r="O62" s="71">
        <f>IF(ISERROR(G62+I62+K62+M62),"Invalid Input",G62+I62+K62+M62)</f>
        <v>7</v>
      </c>
      <c r="P62" s="68">
        <v>0</v>
      </c>
      <c r="Q62" s="53">
        <f>IF(ISERROR(P62-O62),"Invalid Input",(P62-O62))</f>
        <v>-7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>
        <v>1</v>
      </c>
      <c r="E66" s="60">
        <v>1</v>
      </c>
      <c r="F66" s="55">
        <v>1</v>
      </c>
      <c r="G66" s="61">
        <v>1</v>
      </c>
      <c r="H66" s="55"/>
      <c r="I66" s="61"/>
      <c r="J66" s="55">
        <v>1</v>
      </c>
      <c r="K66" s="61">
        <v>2</v>
      </c>
      <c r="L66" s="55">
        <v>1</v>
      </c>
      <c r="M66" s="61">
        <v>0</v>
      </c>
      <c r="N66" s="70">
        <f>IF(ISERROR(L66+J66+H66+F66),"Invalid Input",L66+J66+H66+F66)</f>
        <v>3</v>
      </c>
      <c r="O66" s="71">
        <f>IF(ISERROR(G66+I66+K66+M66),"Invalid Input",G66+I66+K66+M66)</f>
        <v>3</v>
      </c>
      <c r="P66" s="68">
        <v>0</v>
      </c>
      <c r="Q66" s="53">
        <f>IF(ISERROR(P66-O66),"Invalid Input",(P66-O66))</f>
        <v>-3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>
        <v>4</v>
      </c>
      <c r="E67" s="60">
        <v>0</v>
      </c>
      <c r="F67" s="55">
        <v>0</v>
      </c>
      <c r="G67" s="61">
        <v>0</v>
      </c>
      <c r="H67" s="55"/>
      <c r="I67" s="61"/>
      <c r="J67" s="55">
        <v>4</v>
      </c>
      <c r="K67" s="61">
        <v>0</v>
      </c>
      <c r="L67" s="55">
        <v>4</v>
      </c>
      <c r="M67" s="61">
        <v>6</v>
      </c>
      <c r="N67" s="70">
        <f>IF(ISERROR(L67+J67+H67+F67),"Invalid Input",L67+J67+H67+F67)</f>
        <v>8</v>
      </c>
      <c r="O67" s="71">
        <f>IF(ISERROR(G67+I67+K67+M67),"Invalid Input",G67+I67+K67+M67)</f>
        <v>6</v>
      </c>
      <c r="P67" s="68">
        <v>0</v>
      </c>
      <c r="Q67" s="53">
        <f>IF(ISERROR(P67-O67),"Invalid Input",(P67-O67))</f>
        <v>-6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/>
      <c r="I68" s="61"/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/>
      <c r="I69" s="61"/>
      <c r="J69" s="55">
        <v>0</v>
      </c>
      <c r="K69" s="61">
        <v>0</v>
      </c>
      <c r="L69" s="55">
        <v>14</v>
      </c>
      <c r="M69" s="61">
        <v>14</v>
      </c>
      <c r="N69" s="70">
        <f>IF(ISERROR(L69+J69+H69+F69),"Invalid Input",L69+J69+H69+F69)</f>
        <v>14</v>
      </c>
      <c r="O69" s="71">
        <f>IF(ISERROR(G69+I69+K69+M69),"Invalid Input",G69+I69+K69+M69)</f>
        <v>14</v>
      </c>
      <c r="P69" s="68">
        <v>0</v>
      </c>
      <c r="Q69" s="53">
        <f>IF(ISERROR(P69-O69),"Invalid Input",(P69-O69))</f>
        <v>-14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>
        <v>3</v>
      </c>
      <c r="E72" s="60">
        <v>1</v>
      </c>
      <c r="F72" s="55">
        <v>1</v>
      </c>
      <c r="G72" s="61">
        <v>0</v>
      </c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1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>
        <v>8</v>
      </c>
      <c r="E73" s="60">
        <v>3</v>
      </c>
      <c r="F73" s="55">
        <v>3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3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>
        <v>2</v>
      </c>
      <c r="E77" s="60">
        <v>1</v>
      </c>
      <c r="F77" s="55">
        <v>1</v>
      </c>
      <c r="G77" s="61">
        <v>0</v>
      </c>
      <c r="H77" s="55"/>
      <c r="I77" s="61"/>
      <c r="J77" s="55"/>
      <c r="K77" s="61"/>
      <c r="L77" s="55"/>
      <c r="M77" s="61"/>
      <c r="N77" s="70">
        <f t="shared" si="4"/>
        <v>1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>
        <v>1</v>
      </c>
      <c r="F82" s="55">
        <v>1</v>
      </c>
      <c r="G82" s="61">
        <v>1</v>
      </c>
      <c r="H82" s="55"/>
      <c r="I82" s="61"/>
      <c r="J82" s="55"/>
      <c r="K82" s="61"/>
      <c r="L82" s="55"/>
      <c r="M82" s="61"/>
      <c r="N82" s="70">
        <f t="shared" si="4"/>
        <v>1</v>
      </c>
      <c r="O82" s="71">
        <f t="shared" si="5"/>
        <v>1</v>
      </c>
      <c r="P82" s="68">
        <v>0</v>
      </c>
      <c r="Q82" s="53">
        <f t="shared" si="6"/>
        <v>-1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>
        <v>3</v>
      </c>
      <c r="E83" s="60">
        <v>1</v>
      </c>
      <c r="F83" s="55"/>
      <c r="G83" s="61"/>
      <c r="H83" s="55"/>
      <c r="I83" s="61"/>
      <c r="J83" s="55"/>
      <c r="K83" s="61"/>
      <c r="L83" s="55">
        <v>1</v>
      </c>
      <c r="M83" s="61"/>
      <c r="N83" s="70">
        <f t="shared" si="4"/>
        <v>1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891</v>
      </c>
      <c r="F86" s="55"/>
      <c r="G86" s="61">
        <v>236</v>
      </c>
      <c r="H86" s="55"/>
      <c r="I86" s="61"/>
      <c r="J86" s="55"/>
      <c r="K86" s="61"/>
      <c r="L86" s="55"/>
      <c r="M86" s="61">
        <v>310</v>
      </c>
      <c r="N86" s="70">
        <f>IF(ISERROR(L86+J86+H86+F86),"Invalid Input",L86+J86+H86+F86)</f>
        <v>0</v>
      </c>
      <c r="O86" s="71">
        <f>IF(ISERROR(G86+I86+K86+M86),"Invalid Input",G86+I86+K86+M86)</f>
        <v>546</v>
      </c>
      <c r="P86" s="68">
        <v>0</v>
      </c>
      <c r="Q86" s="53">
        <f>IF(ISERROR(P86-O86),"Invalid Input",(P86-O86))</f>
        <v>-546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SheetNames!A13</f>
        <v>WC025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L25" sqref="L2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WC026 - Langeberg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/>
      <c r="E5" s="90" t="s">
        <v>37</v>
      </c>
    </row>
    <row r="6" spans="3:5" ht="14.25">
      <c r="C6" s="110" t="s">
        <v>30</v>
      </c>
      <c r="D6" s="121"/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14166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6632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15163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6791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14653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6647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14586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6712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>
        <v>50</v>
      </c>
      <c r="G36" s="61">
        <v>51</v>
      </c>
      <c r="H36" s="55">
        <v>40</v>
      </c>
      <c r="I36" s="61">
        <v>53</v>
      </c>
      <c r="J36" s="55"/>
      <c r="K36" s="61"/>
      <c r="L36" s="55"/>
      <c r="M36" s="61"/>
      <c r="N36" s="70">
        <f t="shared" si="1"/>
        <v>90</v>
      </c>
      <c r="O36" s="71">
        <f t="shared" si="2"/>
        <v>104</v>
      </c>
      <c r="P36" s="68">
        <v>0</v>
      </c>
      <c r="Q36" s="53">
        <f t="shared" si="3"/>
        <v>-104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>
        <v>0</v>
      </c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>
        <v>0</v>
      </c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>
        <v>0</v>
      </c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>
        <v>2</v>
      </c>
      <c r="F73" s="55">
        <v>0</v>
      </c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>
        <v>0</v>
      </c>
      <c r="F74" s="55">
        <v>0</v>
      </c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>
        <v>0</v>
      </c>
      <c r="F75" s="55">
        <v>0</v>
      </c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>
        <v>0</v>
      </c>
      <c r="F76" s="55">
        <v>0</v>
      </c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>
        <v>1</v>
      </c>
      <c r="F77" s="55">
        <v>0</v>
      </c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>
        <v>0</v>
      </c>
      <c r="F78" s="55">
        <v>0</v>
      </c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>
        <v>0</v>
      </c>
      <c r="F79" s="55">
        <v>0</v>
      </c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>
        <v>0</v>
      </c>
      <c r="F80" s="55">
        <v>0</v>
      </c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>
        <v>0</v>
      </c>
      <c r="F81" s="55">
        <v>0</v>
      </c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>
        <v>0</v>
      </c>
      <c r="F82" s="55">
        <v>0</v>
      </c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>
        <v>0</v>
      </c>
      <c r="F83" s="55">
        <v>0</v>
      </c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400</v>
      </c>
      <c r="F86" s="55">
        <v>50</v>
      </c>
      <c r="G86" s="61">
        <v>201</v>
      </c>
      <c r="H86" s="55"/>
      <c r="I86" s="61"/>
      <c r="J86" s="55"/>
      <c r="K86" s="61">
        <v>484</v>
      </c>
      <c r="L86" s="55"/>
      <c r="M86" s="61"/>
      <c r="N86" s="70">
        <f>IF(ISERROR(L86+J86+H86+F86),"Invalid Input",L86+J86+H86+F86)</f>
        <v>50</v>
      </c>
      <c r="O86" s="71">
        <f>IF(ISERROR(G86+I86+K86+M86),"Invalid Input",G86+I86+K86+M86)</f>
        <v>685</v>
      </c>
      <c r="P86" s="68">
        <v>0</v>
      </c>
      <c r="Q86" s="53">
        <f>IF(ISERROR(P86-O86),"Invalid Input",(P86-O86))</f>
        <v>-685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SheetNames!A14</f>
        <v>WC026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SheetLayoutView="80" zoomScalePageLayoutView="0" workbookViewId="0" topLeftCell="A10">
      <selection activeCell="F29" sqref="F29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DC2 - Cape Winelands DM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/>
      <c r="E5" s="90" t="s">
        <v>37</v>
      </c>
    </row>
    <row r="6" spans="3:5" ht="14.25">
      <c r="C6" s="110" t="s">
        <v>30</v>
      </c>
      <c r="D6" s="121"/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>
        <v>0</v>
      </c>
      <c r="E42" s="60">
        <v>4100</v>
      </c>
      <c r="F42" s="55">
        <v>1250</v>
      </c>
      <c r="G42" s="61">
        <v>1637</v>
      </c>
      <c r="H42" s="55">
        <v>1250</v>
      </c>
      <c r="I42" s="61">
        <v>1037</v>
      </c>
      <c r="J42" s="55">
        <v>1250</v>
      </c>
      <c r="K42" s="61">
        <v>1037</v>
      </c>
      <c r="L42" s="55">
        <v>350</v>
      </c>
      <c r="M42" s="61">
        <v>653</v>
      </c>
      <c r="N42" s="70">
        <f>IF(ISERROR(L42+J42+H42+F42),"Invalid Input",L42+J42+H42+F42)</f>
        <v>4100</v>
      </c>
      <c r="O42" s="71">
        <f>IF(ISERROR(G42+I42+K42+M42),"Invalid Input",G42+I42+K42+M42)</f>
        <v>4364</v>
      </c>
      <c r="P42" s="68">
        <v>0</v>
      </c>
      <c r="Q42" s="53">
        <f>IF(ISERROR(P42-O42),"Invalid Input",(P42-O42))</f>
        <v>-4364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>
        <v>0</v>
      </c>
      <c r="E76" s="60">
        <v>20</v>
      </c>
      <c r="F76" s="55">
        <v>0</v>
      </c>
      <c r="G76" s="61">
        <v>0</v>
      </c>
      <c r="H76" s="55">
        <v>20</v>
      </c>
      <c r="I76" s="61">
        <v>20</v>
      </c>
      <c r="J76" s="55">
        <v>0</v>
      </c>
      <c r="K76" s="61"/>
      <c r="L76" s="55">
        <v>0</v>
      </c>
      <c r="M76" s="61"/>
      <c r="N76" s="70">
        <f t="shared" si="4"/>
        <v>20</v>
      </c>
      <c r="O76" s="71">
        <f t="shared" si="5"/>
        <v>20</v>
      </c>
      <c r="P76" s="68">
        <v>0</v>
      </c>
      <c r="Q76" s="53">
        <f t="shared" si="6"/>
        <v>-20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>
        <v>0</v>
      </c>
      <c r="E86" s="60">
        <v>10000</v>
      </c>
      <c r="F86" s="55">
        <v>0</v>
      </c>
      <c r="G86" s="61">
        <v>2300</v>
      </c>
      <c r="H86" s="55"/>
      <c r="I86" s="61">
        <v>5520</v>
      </c>
      <c r="J86" s="55">
        <v>0</v>
      </c>
      <c r="K86" s="61">
        <v>5980</v>
      </c>
      <c r="L86" s="55">
        <v>10000</v>
      </c>
      <c r="M86" s="61">
        <v>1791</v>
      </c>
      <c r="N86" s="70">
        <f>IF(ISERROR(L86+J86+H86+F86),"Invalid Input",L86+J86+H86+F86)</f>
        <v>10000</v>
      </c>
      <c r="O86" s="71">
        <f>IF(ISERROR(G86+I86+K86+M86),"Invalid Input",G86+I86+K86+M86)</f>
        <v>15591</v>
      </c>
      <c r="P86" s="68">
        <v>0</v>
      </c>
      <c r="Q86" s="53">
        <f>IF(ISERROR(P86-O86),"Invalid Input",(P86-O86))</f>
        <v>-15591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SheetNames!A15</f>
        <v>DC2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4" r:id="rId1"/>
  <rowBreaks count="2" manualBreakCount="2">
    <brk id="16" max="255" man="1"/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L25" sqref="L2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WC031 - Theewaterskloof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/>
      <c r="E5" s="90" t="s">
        <v>37</v>
      </c>
    </row>
    <row r="6" spans="3:5" ht="14.25">
      <c r="C6" s="110" t="s">
        <v>30</v>
      </c>
      <c r="D6" s="121"/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15459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15118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15713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>
        <v>105</v>
      </c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>
        <v>6</v>
      </c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>
        <v>1</v>
      </c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>
        <v>2</v>
      </c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490</v>
      </c>
      <c r="F86" s="55">
        <v>100</v>
      </c>
      <c r="G86" s="61">
        <v>38</v>
      </c>
      <c r="H86" s="55">
        <v>100</v>
      </c>
      <c r="I86" s="61">
        <v>162</v>
      </c>
      <c r="J86" s="55">
        <v>100</v>
      </c>
      <c r="K86" s="61">
        <v>101</v>
      </c>
      <c r="L86" s="55"/>
      <c r="M86" s="61"/>
      <c r="N86" s="70">
        <f>IF(ISERROR(L86+J86+H86+F86),"Invalid Input",L86+J86+H86+F86)</f>
        <v>300</v>
      </c>
      <c r="O86" s="71">
        <f>IF(ISERROR(G86+I86+K86+M86),"Invalid Input",G86+I86+K86+M86)</f>
        <v>301</v>
      </c>
      <c r="P86" s="68">
        <v>0</v>
      </c>
      <c r="Q86" s="53">
        <f>IF(ISERROR(P86-O86),"Invalid Input",(P86-O86))</f>
        <v>-301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SheetNames!A16</f>
        <v>WC031</v>
      </c>
    </row>
  </sheetData>
  <sheetProtection/>
  <mergeCells count="48"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  <mergeCell ref="A22:C22"/>
    <mergeCell ref="B25:C25"/>
    <mergeCell ref="B26:C26"/>
    <mergeCell ref="B27:C27"/>
    <mergeCell ref="B28:C28"/>
    <mergeCell ref="B24:C24"/>
    <mergeCell ref="B77:C77"/>
    <mergeCell ref="B78:C78"/>
    <mergeCell ref="B79:C79"/>
    <mergeCell ref="B80:C80"/>
    <mergeCell ref="B83:C83"/>
    <mergeCell ref="B36:C36"/>
    <mergeCell ref="B37:C37"/>
    <mergeCell ref="A38:C38"/>
    <mergeCell ref="B42:C42"/>
    <mergeCell ref="B43:C43"/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S24" sqref="S24:T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WC032 - Overstrand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34782</v>
      </c>
      <c r="E5" s="90" t="s">
        <v>37</v>
      </c>
    </row>
    <row r="6" spans="3:5" ht="14.25">
      <c r="C6" s="110" t="s">
        <v>30</v>
      </c>
      <c r="D6" s="127">
        <v>3620</v>
      </c>
      <c r="E6" s="89" t="s">
        <v>33</v>
      </c>
    </row>
    <row r="7" spans="1:20" ht="27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21332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3620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29800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3620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29361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3620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29994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3620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48"/>
      <c r="T24" s="14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>
        <v>0</v>
      </c>
      <c r="J25" s="55"/>
      <c r="K25" s="61">
        <v>0</v>
      </c>
      <c r="L25" s="55"/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48"/>
      <c r="T25" s="148"/>
    </row>
    <row r="26" spans="1:20" ht="15" customHeight="1">
      <c r="A26" s="23"/>
      <c r="B26" s="154" t="s">
        <v>28</v>
      </c>
      <c r="C26" s="155">
        <v>0</v>
      </c>
      <c r="D26" s="59"/>
      <c r="E26" s="60">
        <v>6</v>
      </c>
      <c r="F26" s="55"/>
      <c r="G26" s="61"/>
      <c r="H26" s="55"/>
      <c r="I26" s="61">
        <v>0</v>
      </c>
      <c r="J26" s="55"/>
      <c r="K26" s="61">
        <v>0</v>
      </c>
      <c r="L26" s="55">
        <v>6</v>
      </c>
      <c r="M26" s="61">
        <v>6</v>
      </c>
      <c r="N26" s="70">
        <f t="shared" si="1"/>
        <v>6</v>
      </c>
      <c r="O26" s="71">
        <f t="shared" si="2"/>
        <v>6</v>
      </c>
      <c r="P26" s="68">
        <v>0</v>
      </c>
      <c r="Q26" s="53">
        <f t="shared" si="3"/>
        <v>-6</v>
      </c>
      <c r="R26" s="16" t="b">
        <v>1</v>
      </c>
      <c r="S26" s="148"/>
      <c r="T26" s="148"/>
    </row>
    <row r="27" spans="1:20" ht="15" customHeight="1">
      <c r="A27" s="23"/>
      <c r="B27" s="154" t="s">
        <v>29</v>
      </c>
      <c r="C27" s="155">
        <v>0</v>
      </c>
      <c r="D27" s="59"/>
      <c r="E27" s="60">
        <v>199</v>
      </c>
      <c r="F27" s="55"/>
      <c r="G27" s="61"/>
      <c r="H27" s="55">
        <v>69</v>
      </c>
      <c r="I27" s="61">
        <v>63</v>
      </c>
      <c r="J27" s="55">
        <v>62</v>
      </c>
      <c r="K27" s="61">
        <v>0</v>
      </c>
      <c r="L27" s="55">
        <v>68</v>
      </c>
      <c r="M27" s="61">
        <v>39</v>
      </c>
      <c r="N27" s="70">
        <f t="shared" si="1"/>
        <v>199</v>
      </c>
      <c r="O27" s="71">
        <f t="shared" si="2"/>
        <v>102</v>
      </c>
      <c r="P27" s="68">
        <v>0</v>
      </c>
      <c r="Q27" s="53">
        <f t="shared" si="3"/>
        <v>-102</v>
      </c>
      <c r="R27" s="16" t="b">
        <v>1</v>
      </c>
      <c r="S27" s="148" t="s">
        <v>230</v>
      </c>
      <c r="T27" s="148" t="s">
        <v>231</v>
      </c>
    </row>
    <row r="28" spans="1:20" ht="15" customHeight="1">
      <c r="A28" s="23"/>
      <c r="B28" s="154" t="s">
        <v>151</v>
      </c>
      <c r="C28" s="15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48"/>
      <c r="T28" s="148"/>
    </row>
    <row r="29" spans="1:20" ht="15" customHeight="1">
      <c r="A29" s="23"/>
      <c r="B29" s="154" t="s">
        <v>35</v>
      </c>
      <c r="C29" s="155">
        <v>0</v>
      </c>
      <c r="D29" s="59"/>
      <c r="E29" s="60">
        <v>3</v>
      </c>
      <c r="F29" s="55"/>
      <c r="G29" s="61"/>
      <c r="H29" s="55"/>
      <c r="I29" s="61">
        <v>0</v>
      </c>
      <c r="J29" s="55">
        <v>0</v>
      </c>
      <c r="K29" s="61">
        <v>0</v>
      </c>
      <c r="L29" s="55">
        <v>3</v>
      </c>
      <c r="M29" s="61">
        <v>3</v>
      </c>
      <c r="N29" s="70">
        <f t="shared" si="1"/>
        <v>3</v>
      </c>
      <c r="O29" s="71">
        <f t="shared" si="2"/>
        <v>3</v>
      </c>
      <c r="P29" s="68">
        <v>0</v>
      </c>
      <c r="Q29" s="53">
        <f t="shared" si="3"/>
        <v>-3</v>
      </c>
      <c r="R29" s="16" t="b">
        <v>1</v>
      </c>
      <c r="S29" s="148"/>
      <c r="T29" s="148"/>
    </row>
    <row r="30" spans="1:20" ht="15" customHeight="1">
      <c r="A30" s="23"/>
      <c r="B30" s="154" t="s">
        <v>36</v>
      </c>
      <c r="C30" s="15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48"/>
      <c r="T30" s="148"/>
    </row>
    <row r="31" spans="1:20" ht="15" customHeight="1">
      <c r="A31" s="23"/>
      <c r="B31" s="113" t="s">
        <v>87</v>
      </c>
      <c r="C31" s="115"/>
      <c r="D31" s="59"/>
      <c r="E31" s="60">
        <v>3</v>
      </c>
      <c r="F31" s="55"/>
      <c r="G31" s="61"/>
      <c r="H31" s="55"/>
      <c r="I31" s="61">
        <v>0</v>
      </c>
      <c r="J31" s="55"/>
      <c r="K31" s="61">
        <v>0</v>
      </c>
      <c r="L31" s="55">
        <v>3</v>
      </c>
      <c r="M31" s="61">
        <v>3</v>
      </c>
      <c r="N31" s="70">
        <f t="shared" si="1"/>
        <v>3</v>
      </c>
      <c r="O31" s="71">
        <f t="shared" si="2"/>
        <v>3</v>
      </c>
      <c r="P31" s="68">
        <v>0</v>
      </c>
      <c r="Q31" s="53">
        <f t="shared" si="3"/>
        <v>-3</v>
      </c>
      <c r="R31" s="16"/>
      <c r="S31" s="148"/>
      <c r="T31" s="148"/>
    </row>
    <row r="32" spans="1:20" ht="15" customHeight="1">
      <c r="A32" s="23"/>
      <c r="B32" s="154" t="s">
        <v>31</v>
      </c>
      <c r="C32" s="155">
        <v>0</v>
      </c>
      <c r="D32" s="59"/>
      <c r="E32" s="60">
        <v>2</v>
      </c>
      <c r="F32" s="55"/>
      <c r="G32" s="61"/>
      <c r="H32" s="55"/>
      <c r="I32" s="61">
        <v>0</v>
      </c>
      <c r="J32" s="55"/>
      <c r="K32" s="61">
        <v>0</v>
      </c>
      <c r="L32" s="55">
        <v>2</v>
      </c>
      <c r="M32" s="61">
        <v>1</v>
      </c>
      <c r="N32" s="70">
        <f t="shared" si="1"/>
        <v>2</v>
      </c>
      <c r="O32" s="71">
        <f t="shared" si="2"/>
        <v>1</v>
      </c>
      <c r="P32" s="68">
        <v>0</v>
      </c>
      <c r="Q32" s="53">
        <f t="shared" si="3"/>
        <v>-1</v>
      </c>
      <c r="R32" s="16" t="b">
        <v>1</v>
      </c>
      <c r="S32" s="148" t="s">
        <v>230</v>
      </c>
      <c r="T32" s="148" t="s">
        <v>232</v>
      </c>
    </row>
    <row r="33" spans="1:20" ht="15" customHeight="1">
      <c r="A33" s="23"/>
      <c r="B33" s="154" t="s">
        <v>75</v>
      </c>
      <c r="C33" s="15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48"/>
      <c r="T33" s="14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>
        <v>5051</v>
      </c>
      <c r="J34" s="55"/>
      <c r="K34" s="61">
        <v>0</v>
      </c>
      <c r="L34" s="55"/>
      <c r="M34" s="61">
        <v>0</v>
      </c>
      <c r="N34" s="70">
        <f t="shared" si="1"/>
        <v>0</v>
      </c>
      <c r="O34" s="71">
        <f t="shared" si="2"/>
        <v>5051</v>
      </c>
      <c r="P34" s="68">
        <v>0</v>
      </c>
      <c r="Q34" s="53">
        <f t="shared" si="3"/>
        <v>-5051</v>
      </c>
      <c r="R34" s="16"/>
      <c r="S34" s="148"/>
      <c r="T34" s="148"/>
    </row>
    <row r="35" spans="1:20" ht="14.25">
      <c r="A35" s="23"/>
      <c r="B35" s="113" t="s">
        <v>88</v>
      </c>
      <c r="C35" s="115"/>
      <c r="D35" s="59"/>
      <c r="E35" s="60">
        <v>0</v>
      </c>
      <c r="F35" s="55">
        <v>0</v>
      </c>
      <c r="G35" s="61">
        <v>0</v>
      </c>
      <c r="H35" s="55">
        <v>254</v>
      </c>
      <c r="I35" s="61">
        <v>254</v>
      </c>
      <c r="J35" s="55">
        <v>83</v>
      </c>
      <c r="K35" s="61">
        <v>83</v>
      </c>
      <c r="L35" s="55">
        <v>740</v>
      </c>
      <c r="M35" s="61">
        <v>740</v>
      </c>
      <c r="N35" s="70">
        <f t="shared" si="1"/>
        <v>1077</v>
      </c>
      <c r="O35" s="71">
        <f t="shared" si="2"/>
        <v>1077</v>
      </c>
      <c r="P35" s="68">
        <v>0</v>
      </c>
      <c r="Q35" s="53">
        <f t="shared" si="3"/>
        <v>-1077</v>
      </c>
      <c r="R35" s="16"/>
      <c r="S35" s="148"/>
      <c r="T35" s="148"/>
    </row>
    <row r="36" spans="1:20" ht="15" customHeight="1">
      <c r="A36" s="23"/>
      <c r="B36" s="154" t="s">
        <v>77</v>
      </c>
      <c r="C36" s="155"/>
      <c r="D36" s="59">
        <v>750</v>
      </c>
      <c r="E36" s="60">
        <v>400</v>
      </c>
      <c r="F36" s="55">
        <v>50</v>
      </c>
      <c r="G36" s="61">
        <v>6</v>
      </c>
      <c r="H36" s="55">
        <v>100</v>
      </c>
      <c r="I36" s="61">
        <v>3</v>
      </c>
      <c r="J36" s="55">
        <v>100</v>
      </c>
      <c r="K36" s="61">
        <v>0</v>
      </c>
      <c r="L36" s="55">
        <v>150</v>
      </c>
      <c r="M36" s="61">
        <v>0</v>
      </c>
      <c r="N36" s="70">
        <f t="shared" si="1"/>
        <v>400</v>
      </c>
      <c r="O36" s="71">
        <f t="shared" si="2"/>
        <v>9</v>
      </c>
      <c r="P36" s="68">
        <v>0</v>
      </c>
      <c r="Q36" s="53">
        <f t="shared" si="3"/>
        <v>-9</v>
      </c>
      <c r="R36" s="16" t="b">
        <v>1</v>
      </c>
      <c r="S36" s="148"/>
      <c r="T36" s="14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49"/>
      <c r="T37" s="14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48"/>
      <c r="T38" s="14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48"/>
      <c r="T39" s="148"/>
    </row>
    <row r="40" spans="1:20" ht="15" customHeight="1">
      <c r="A40" s="27"/>
      <c r="B40" s="154" t="s">
        <v>44</v>
      </c>
      <c r="C40" s="155">
        <v>0</v>
      </c>
      <c r="D40" s="59">
        <v>12130</v>
      </c>
      <c r="E40" s="60">
        <v>12130</v>
      </c>
      <c r="F40" s="55">
        <v>0</v>
      </c>
      <c r="G40" s="61"/>
      <c r="H40" s="55">
        <v>3515</v>
      </c>
      <c r="I40" s="61">
        <v>3515</v>
      </c>
      <c r="J40" s="55">
        <v>0</v>
      </c>
      <c r="K40" s="61">
        <v>0</v>
      </c>
      <c r="L40" s="55">
        <v>8615</v>
      </c>
      <c r="M40" s="61">
        <v>8555</v>
      </c>
      <c r="N40" s="70">
        <f>IF(ISERROR(L40+J40+H40+F40),"Invalid Input",L40+J40+H40+F40)</f>
        <v>12130</v>
      </c>
      <c r="O40" s="71">
        <f>IF(ISERROR(G40+I40+K40+M40),"Invalid Input",G40+I40+K40+M40)</f>
        <v>12070</v>
      </c>
      <c r="P40" s="68">
        <v>0</v>
      </c>
      <c r="Q40" s="53">
        <f>IF(ISERROR(P40-O40),"Invalid Input",(P40-O40))</f>
        <v>-12070</v>
      </c>
      <c r="R40" s="16" t="b">
        <v>1</v>
      </c>
      <c r="S40" s="148"/>
      <c r="T40" s="148"/>
    </row>
    <row r="41" spans="1:20" ht="15" customHeight="1">
      <c r="A41" s="27"/>
      <c r="B41" s="154" t="s">
        <v>43</v>
      </c>
      <c r="C41" s="15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48"/>
      <c r="T41" s="148"/>
    </row>
    <row r="42" spans="1:20" ht="15" customHeight="1">
      <c r="A42" s="27"/>
      <c r="B42" s="154" t="s">
        <v>78</v>
      </c>
      <c r="C42" s="155">
        <v>0</v>
      </c>
      <c r="D42" s="59"/>
      <c r="E42" s="60">
        <v>100000</v>
      </c>
      <c r="F42" s="55">
        <v>0</v>
      </c>
      <c r="G42" s="61">
        <v>0</v>
      </c>
      <c r="H42" s="55">
        <v>15000</v>
      </c>
      <c r="I42" s="61">
        <v>35888</v>
      </c>
      <c r="J42" s="55">
        <v>65000</v>
      </c>
      <c r="K42" s="61">
        <v>60414</v>
      </c>
      <c r="L42" s="55">
        <v>100000</v>
      </c>
      <c r="M42" s="61">
        <v>104952</v>
      </c>
      <c r="N42" s="70">
        <f>IF(ISERROR(L42+J42+H42+F42),"Invalid Input",L42+J42+H42+F42)</f>
        <v>180000</v>
      </c>
      <c r="O42" s="71">
        <f>IF(ISERROR(G42+I42+K42+M42),"Invalid Input",G42+I42+K42+M42)</f>
        <v>201254</v>
      </c>
      <c r="P42" s="68">
        <v>0</v>
      </c>
      <c r="Q42" s="53">
        <f>IF(ISERROR(P42-O42),"Invalid Input",(P42-O42))</f>
        <v>-201254</v>
      </c>
      <c r="R42" s="16" t="b">
        <v>1</v>
      </c>
      <c r="S42" s="148" t="s">
        <v>233</v>
      </c>
      <c r="T42" s="148"/>
    </row>
    <row r="43" spans="1:20" ht="15" customHeight="1">
      <c r="A43" s="27"/>
      <c r="B43" s="154" t="s">
        <v>79</v>
      </c>
      <c r="C43" s="155">
        <v>0</v>
      </c>
      <c r="D43" s="59">
        <v>4989</v>
      </c>
      <c r="E43" s="60">
        <v>4989</v>
      </c>
      <c r="F43" s="55">
        <v>0</v>
      </c>
      <c r="G43" s="61"/>
      <c r="H43" s="55">
        <v>0</v>
      </c>
      <c r="I43" s="61">
        <v>0</v>
      </c>
      <c r="J43" s="55">
        <v>0</v>
      </c>
      <c r="K43" s="61">
        <v>0</v>
      </c>
      <c r="L43" s="55">
        <v>4989</v>
      </c>
      <c r="M43" s="61">
        <v>5579</v>
      </c>
      <c r="N43" s="70">
        <f>IF(ISERROR(L43+J43+H43+F43),"Invalid Input",L43+J43+H43+F43)</f>
        <v>4989</v>
      </c>
      <c r="O43" s="71">
        <f>IF(ISERROR(G43+I43+K43+M43),"Invalid Input",G43+I43+K43+M43)</f>
        <v>5579</v>
      </c>
      <c r="P43" s="68">
        <v>0</v>
      </c>
      <c r="Q43" s="53">
        <f>IF(ISERROR(P43-O43),"Invalid Input",(P43-O43))</f>
        <v>-5579</v>
      </c>
      <c r="R43" s="94" t="b">
        <v>1</v>
      </c>
      <c r="S43" s="148"/>
      <c r="T43" s="14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148"/>
      <c r="T44" s="14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148"/>
      <c r="T45" s="14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148"/>
      <c r="T46" s="148"/>
    </row>
    <row r="47" spans="1:20" ht="15" customHeight="1">
      <c r="A47" s="27"/>
      <c r="B47" s="154" t="s">
        <v>40</v>
      </c>
      <c r="C47" s="15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48"/>
      <c r="T47" s="148"/>
    </row>
    <row r="48" spans="1:20" ht="15" customHeight="1">
      <c r="A48" s="27"/>
      <c r="B48" s="154" t="s">
        <v>41</v>
      </c>
      <c r="C48" s="15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48"/>
      <c r="T48" s="148"/>
    </row>
    <row r="49" spans="1:20" ht="15" customHeight="1">
      <c r="A49" s="17"/>
      <c r="B49" s="154" t="s">
        <v>42</v>
      </c>
      <c r="C49" s="15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50"/>
      <c r="T49" s="15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50"/>
      <c r="T50" s="15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50"/>
      <c r="T51" s="15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50"/>
      <c r="T52" s="150"/>
    </row>
    <row r="53" spans="1:20" ht="26.25" customHeight="1">
      <c r="A53" s="23"/>
      <c r="B53" s="154" t="s">
        <v>39</v>
      </c>
      <c r="C53" s="15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50"/>
      <c r="T53" s="150"/>
    </row>
    <row r="54" spans="1:20" ht="15" customHeight="1">
      <c r="A54" s="27"/>
      <c r="B54" s="154" t="s">
        <v>45</v>
      </c>
      <c r="C54" s="155">
        <v>0</v>
      </c>
      <c r="D54" s="59">
        <v>0</v>
      </c>
      <c r="E54" s="60">
        <v>0</v>
      </c>
      <c r="F54" s="55">
        <v>0</v>
      </c>
      <c r="G54" s="61">
        <v>12</v>
      </c>
      <c r="H54" s="55">
        <v>0</v>
      </c>
      <c r="I54" s="61">
        <v>363</v>
      </c>
      <c r="J54" s="55">
        <v>0</v>
      </c>
      <c r="K54" s="61">
        <v>53</v>
      </c>
      <c r="L54" s="55">
        <v>0</v>
      </c>
      <c r="M54" s="61">
        <v>8</v>
      </c>
      <c r="N54" s="70">
        <f>IF(ISERROR(L54+J54+H54+F54),"Invalid Input",L54+J54+H54+F54)</f>
        <v>0</v>
      </c>
      <c r="O54" s="71">
        <f>IF(ISERROR(G54+I54+K54+M54),"Invalid Input",G54+I54+K54+M54)</f>
        <v>436</v>
      </c>
      <c r="P54" s="68">
        <v>0</v>
      </c>
      <c r="Q54" s="53">
        <f>IF(ISERROR(P54-O54),"Invalid Input",(P54-O54))</f>
        <v>-436</v>
      </c>
      <c r="R54" s="16" t="b">
        <v>1</v>
      </c>
      <c r="S54" s="150"/>
      <c r="T54" s="15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50"/>
      <c r="T55" s="15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50"/>
      <c r="T56" s="150"/>
    </row>
    <row r="57" spans="1:20" ht="25.5" customHeight="1">
      <c r="A57" s="27"/>
      <c r="B57" s="152" t="s">
        <v>46</v>
      </c>
      <c r="C57" s="153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50"/>
      <c r="T57" s="150"/>
    </row>
    <row r="58" spans="1:20" ht="15" customHeight="1">
      <c r="A58" s="27"/>
      <c r="B58" s="152" t="s">
        <v>47</v>
      </c>
      <c r="C58" s="153"/>
      <c r="D58" s="59">
        <v>0</v>
      </c>
      <c r="E58" s="60">
        <v>0</v>
      </c>
      <c r="F58" s="55">
        <v>0</v>
      </c>
      <c r="G58" s="61">
        <v>1</v>
      </c>
      <c r="H58" s="55">
        <v>0</v>
      </c>
      <c r="I58" s="61">
        <v>421</v>
      </c>
      <c r="J58" s="55">
        <v>0</v>
      </c>
      <c r="K58" s="61">
        <v>4</v>
      </c>
      <c r="L58" s="55">
        <v>0</v>
      </c>
      <c r="M58" s="61">
        <v>8</v>
      </c>
      <c r="N58" s="70">
        <f>IF(ISERROR(L58+J58+H58+F58),"Invalid Input",L58+J58+H58+F58)</f>
        <v>0</v>
      </c>
      <c r="O58" s="71">
        <f>IF(ISERROR(G58+I58+K58+M58),"Invalid Input",G58+I58+K58+M58)</f>
        <v>434</v>
      </c>
      <c r="P58" s="68">
        <v>0</v>
      </c>
      <c r="Q58" s="53">
        <f>IF(ISERROR(P58-O58),"Invalid Input",(P58-O58))</f>
        <v>-434</v>
      </c>
      <c r="R58" s="16" t="b">
        <v>1</v>
      </c>
      <c r="S58" s="150"/>
      <c r="T58" s="15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50"/>
      <c r="T59" s="15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50"/>
      <c r="T60" s="150"/>
    </row>
    <row r="61" spans="1:20" ht="14.25">
      <c r="A61" s="27"/>
      <c r="B61" s="161" t="s">
        <v>81</v>
      </c>
      <c r="C61" s="162"/>
      <c r="D61" s="59"/>
      <c r="E61" s="60"/>
      <c r="F61" s="55"/>
      <c r="G61" s="61">
        <v>13</v>
      </c>
      <c r="H61" s="55"/>
      <c r="I61" s="61">
        <v>207</v>
      </c>
      <c r="J61" s="55"/>
      <c r="K61" s="61">
        <v>48</v>
      </c>
      <c r="L61" s="55"/>
      <c r="M61" s="61">
        <v>7</v>
      </c>
      <c r="N61" s="70">
        <f>IF(ISERROR(L61+J61+H61+F61),"Invalid Input",L61+J61+H61+F61)</f>
        <v>0</v>
      </c>
      <c r="O61" s="71">
        <f>IF(ISERROR(G61+I61+K61+M61),"Invalid Input",G61+I61+K61+M61)</f>
        <v>275</v>
      </c>
      <c r="P61" s="68">
        <v>0</v>
      </c>
      <c r="Q61" s="53">
        <f>IF(ISERROR(P61-O61),"Invalid Input",(P61-O61))</f>
        <v>-275</v>
      </c>
      <c r="R61" s="16" t="b">
        <v>1</v>
      </c>
      <c r="S61" s="150"/>
      <c r="T61" s="150"/>
    </row>
    <row r="62" spans="1:20" ht="14.25">
      <c r="A62" s="27"/>
      <c r="B62" s="161" t="s">
        <v>80</v>
      </c>
      <c r="C62" s="162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50"/>
      <c r="T62" s="150"/>
    </row>
    <row r="63" spans="1:20" ht="14.25">
      <c r="A63" s="27"/>
      <c r="B63" s="161" t="s">
        <v>82</v>
      </c>
      <c r="C63" s="162"/>
      <c r="D63" s="59"/>
      <c r="E63" s="60">
        <v>3620</v>
      </c>
      <c r="F63" s="55">
        <v>3620</v>
      </c>
      <c r="G63" s="61">
        <v>3620</v>
      </c>
      <c r="H63" s="55">
        <v>3620</v>
      </c>
      <c r="I63" s="61">
        <v>3620</v>
      </c>
      <c r="J63" s="55">
        <v>5704</v>
      </c>
      <c r="K63" s="61">
        <v>5704</v>
      </c>
      <c r="L63" s="55">
        <v>3620</v>
      </c>
      <c r="M63" s="61">
        <v>3675</v>
      </c>
      <c r="N63" s="70">
        <f>IF(ISERROR(L63+J63+H63+F63),"Invalid Input",L63+J63+H63+F63)</f>
        <v>16564</v>
      </c>
      <c r="O63" s="71">
        <f>IF(ISERROR(G63+I63+K63+M63),"Invalid Input",G63+I63+K63+M63)</f>
        <v>16619</v>
      </c>
      <c r="P63" s="68">
        <v>0</v>
      </c>
      <c r="Q63" s="53">
        <f>IF(ISERROR(P63-O63),"Invalid Input",(P63-O63))</f>
        <v>-16619</v>
      </c>
      <c r="R63" s="16"/>
      <c r="S63" s="150"/>
      <c r="T63" s="15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50"/>
      <c r="T64" s="15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50"/>
      <c r="T65" s="150"/>
    </row>
    <row r="66" spans="1:20" ht="14.25">
      <c r="A66" s="27"/>
      <c r="B66" s="37" t="s">
        <v>86</v>
      </c>
      <c r="C66" s="38"/>
      <c r="D66" s="59">
        <v>0</v>
      </c>
      <c r="E66" s="60">
        <v>274</v>
      </c>
      <c r="F66" s="55">
        <v>69</v>
      </c>
      <c r="G66" s="61">
        <v>33</v>
      </c>
      <c r="H66" s="55">
        <v>62</v>
      </c>
      <c r="I66" s="61">
        <v>112</v>
      </c>
      <c r="J66" s="55">
        <v>68</v>
      </c>
      <c r="K66" s="61">
        <v>31</v>
      </c>
      <c r="L66" s="55">
        <v>75</v>
      </c>
      <c r="M66" s="61">
        <v>102</v>
      </c>
      <c r="N66" s="70">
        <f>IF(ISERROR(L66+J66+H66+F66),"Invalid Input",L66+J66+H66+F66)</f>
        <v>274</v>
      </c>
      <c r="O66" s="71">
        <f>IF(ISERROR(G66+I66+K66+M66),"Invalid Input",G66+I66+K66+M66)</f>
        <v>278</v>
      </c>
      <c r="P66" s="68">
        <v>0</v>
      </c>
      <c r="Q66" s="53">
        <f>IF(ISERROR(P66-O66),"Invalid Input",(P66-O66))</f>
        <v>-278</v>
      </c>
      <c r="R66" s="16" t="b">
        <v>1</v>
      </c>
      <c r="S66" s="150"/>
      <c r="T66" s="150"/>
    </row>
    <row r="67" spans="1:20" ht="14.25">
      <c r="A67" s="27"/>
      <c r="B67" s="37" t="s">
        <v>83</v>
      </c>
      <c r="C67" s="38"/>
      <c r="D67" s="59">
        <v>0</v>
      </c>
      <c r="E67" s="60">
        <v>1</v>
      </c>
      <c r="F67" s="55"/>
      <c r="G67" s="61"/>
      <c r="H67" s="55"/>
      <c r="I67" s="61">
        <v>1</v>
      </c>
      <c r="J67" s="55"/>
      <c r="K67" s="61">
        <v>0</v>
      </c>
      <c r="L67" s="55">
        <v>1</v>
      </c>
      <c r="M67" s="61">
        <v>0</v>
      </c>
      <c r="N67" s="70">
        <f>IF(ISERROR(L67+J67+H67+F67),"Invalid Input",L67+J67+H67+F67)</f>
        <v>1</v>
      </c>
      <c r="O67" s="71">
        <f>IF(ISERROR(G67+I67+K67+M67),"Invalid Input",G67+I67+K67+M67)</f>
        <v>1</v>
      </c>
      <c r="P67" s="68">
        <v>0</v>
      </c>
      <c r="Q67" s="53">
        <f>IF(ISERROR(P67-O67),"Invalid Input",(P67-O67))</f>
        <v>-1</v>
      </c>
      <c r="R67" s="16" t="b">
        <v>1</v>
      </c>
      <c r="S67" s="150"/>
      <c r="T67" s="150"/>
    </row>
    <row r="68" spans="1:20" ht="14.25">
      <c r="A68" s="23"/>
      <c r="B68" s="37" t="s">
        <v>84</v>
      </c>
      <c r="C68" s="38"/>
      <c r="D68" s="59">
        <v>0</v>
      </c>
      <c r="E68" s="60">
        <v>7450</v>
      </c>
      <c r="F68" s="55">
        <v>7450</v>
      </c>
      <c r="G68" s="61">
        <v>254</v>
      </c>
      <c r="H68" s="55">
        <v>7450</v>
      </c>
      <c r="I68" s="61">
        <v>349</v>
      </c>
      <c r="J68" s="55">
        <v>7450</v>
      </c>
      <c r="K68" s="61">
        <v>282</v>
      </c>
      <c r="L68" s="55">
        <v>7450</v>
      </c>
      <c r="M68" s="61">
        <v>195</v>
      </c>
      <c r="N68" s="70">
        <f>IF(ISERROR(L68+J68+H68+F68),"Invalid Input",L68+J68+H68+F68)</f>
        <v>29800</v>
      </c>
      <c r="O68" s="71">
        <f>IF(ISERROR(G68+I68+K68+M68),"Invalid Input",G68+I68+K68+M68)</f>
        <v>1080</v>
      </c>
      <c r="P68" s="68">
        <v>0</v>
      </c>
      <c r="Q68" s="53">
        <f>IF(ISERROR(P68-O68),"Invalid Input",(P68-O68))</f>
        <v>-1080</v>
      </c>
      <c r="R68" s="16" t="b">
        <v>1</v>
      </c>
      <c r="S68" s="150"/>
      <c r="T68" s="150"/>
    </row>
    <row r="69" spans="1:20" ht="14.25">
      <c r="A69" s="17"/>
      <c r="B69" s="37" t="s">
        <v>85</v>
      </c>
      <c r="C69" s="38"/>
      <c r="D69" s="59">
        <v>0</v>
      </c>
      <c r="E69" s="60">
        <v>99</v>
      </c>
      <c r="F69" s="55"/>
      <c r="G69" s="61"/>
      <c r="H69" s="55">
        <v>99</v>
      </c>
      <c r="I69" s="61">
        <v>81</v>
      </c>
      <c r="J69" s="55"/>
      <c r="K69" s="61">
        <v>0</v>
      </c>
      <c r="L69" s="55"/>
      <c r="M69" s="61">
        <v>18</v>
      </c>
      <c r="N69" s="70">
        <f>IF(ISERROR(L69+J69+H69+F69),"Invalid Input",L69+J69+H69+F69)</f>
        <v>99</v>
      </c>
      <c r="O69" s="71">
        <f>IF(ISERROR(G69+I69+K69+M69),"Invalid Input",G69+I69+K69+M69)</f>
        <v>99</v>
      </c>
      <c r="P69" s="68">
        <v>0</v>
      </c>
      <c r="Q69" s="53">
        <f>IF(ISERROR(P69-O69),"Invalid Input",(P69-O69))</f>
        <v>-99</v>
      </c>
      <c r="R69" s="16" t="b">
        <v>1</v>
      </c>
      <c r="S69" s="150"/>
      <c r="T69" s="15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50"/>
      <c r="T70" s="15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50"/>
      <c r="T71" s="150"/>
    </row>
    <row r="72" spans="1:20" ht="13.5" customHeight="1">
      <c r="A72" s="23"/>
      <c r="B72" s="161" t="s">
        <v>48</v>
      </c>
      <c r="C72" s="162"/>
      <c r="D72" s="59">
        <v>2</v>
      </c>
      <c r="E72" s="60">
        <v>3</v>
      </c>
      <c r="F72" s="55">
        <v>0</v>
      </c>
      <c r="G72" s="61">
        <v>0</v>
      </c>
      <c r="H72" s="55">
        <v>1</v>
      </c>
      <c r="I72" s="61">
        <v>0</v>
      </c>
      <c r="J72" s="55">
        <v>2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3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50"/>
      <c r="T72" s="150"/>
    </row>
    <row r="73" spans="1:20" ht="14.25">
      <c r="A73" s="27"/>
      <c r="B73" s="161" t="s">
        <v>49</v>
      </c>
      <c r="C73" s="162"/>
      <c r="D73" s="59">
        <v>0</v>
      </c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1</v>
      </c>
      <c r="L73" s="55">
        <v>0</v>
      </c>
      <c r="M73" s="61">
        <v>0</v>
      </c>
      <c r="N73" s="70">
        <f t="shared" si="4"/>
        <v>0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50"/>
      <c r="T73" s="150"/>
    </row>
    <row r="74" spans="1:20" ht="14.25">
      <c r="A74" s="27"/>
      <c r="B74" s="161" t="s">
        <v>50</v>
      </c>
      <c r="C74" s="162"/>
      <c r="D74" s="59">
        <v>0</v>
      </c>
      <c r="E74" s="60">
        <v>3</v>
      </c>
      <c r="F74" s="55">
        <v>1</v>
      </c>
      <c r="G74" s="61">
        <v>1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1</v>
      </c>
      <c r="O74" s="71">
        <f t="shared" si="5"/>
        <v>1</v>
      </c>
      <c r="P74" s="68">
        <v>0</v>
      </c>
      <c r="Q74" s="53">
        <f t="shared" si="6"/>
        <v>-1</v>
      </c>
      <c r="R74" s="16" t="b">
        <v>1</v>
      </c>
      <c r="S74" s="150"/>
      <c r="T74" s="150"/>
    </row>
    <row r="75" spans="1:20" ht="14.25">
      <c r="A75" s="27"/>
      <c r="B75" s="161" t="s">
        <v>51</v>
      </c>
      <c r="C75" s="162"/>
      <c r="D75" s="59">
        <v>1</v>
      </c>
      <c r="E75" s="60">
        <v>1</v>
      </c>
      <c r="F75" s="55">
        <v>1</v>
      </c>
      <c r="G75" s="61"/>
      <c r="H75" s="55"/>
      <c r="I75" s="61"/>
      <c r="J75" s="55"/>
      <c r="K75" s="61">
        <v>0</v>
      </c>
      <c r="L75" s="55"/>
      <c r="M75" s="61">
        <v>0</v>
      </c>
      <c r="N75" s="70">
        <f t="shared" si="4"/>
        <v>1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50"/>
      <c r="T75" s="150"/>
    </row>
    <row r="76" spans="1:20" ht="26.25" customHeight="1">
      <c r="A76" s="17"/>
      <c r="B76" s="154" t="s">
        <v>52</v>
      </c>
      <c r="C76" s="155"/>
      <c r="D76" s="59">
        <v>3</v>
      </c>
      <c r="E76" s="60">
        <v>5</v>
      </c>
      <c r="F76" s="55">
        <v>0</v>
      </c>
      <c r="G76" s="61">
        <v>0</v>
      </c>
      <c r="H76" s="55">
        <v>0</v>
      </c>
      <c r="I76" s="61">
        <v>1</v>
      </c>
      <c r="J76" s="55">
        <v>1</v>
      </c>
      <c r="K76" s="61">
        <v>0</v>
      </c>
      <c r="L76" s="55">
        <v>0</v>
      </c>
      <c r="M76" s="61">
        <v>0</v>
      </c>
      <c r="N76" s="70">
        <f t="shared" si="4"/>
        <v>1</v>
      </c>
      <c r="O76" s="71">
        <f t="shared" si="5"/>
        <v>1</v>
      </c>
      <c r="P76" s="68">
        <v>0</v>
      </c>
      <c r="Q76" s="53">
        <f t="shared" si="6"/>
        <v>-1</v>
      </c>
      <c r="R76" s="16" t="b">
        <v>1</v>
      </c>
      <c r="S76" s="150" t="s">
        <v>234</v>
      </c>
      <c r="T76" s="150" t="s">
        <v>235</v>
      </c>
    </row>
    <row r="77" spans="1:20" ht="14.25">
      <c r="A77" s="27"/>
      <c r="B77" s="161" t="s">
        <v>53</v>
      </c>
      <c r="C77" s="162"/>
      <c r="D77" s="59"/>
      <c r="E77" s="60">
        <v>1</v>
      </c>
      <c r="F77" s="55"/>
      <c r="G77" s="61"/>
      <c r="H77" s="55"/>
      <c r="I77" s="61"/>
      <c r="J77" s="55"/>
      <c r="K77" s="61">
        <v>0</v>
      </c>
      <c r="L77" s="55"/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50"/>
      <c r="T77" s="150"/>
    </row>
    <row r="78" spans="1:20" ht="14.25">
      <c r="A78" s="27"/>
      <c r="B78" s="161" t="s">
        <v>54</v>
      </c>
      <c r="C78" s="162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50"/>
      <c r="T78" s="150"/>
    </row>
    <row r="79" spans="1:20" ht="14.25">
      <c r="A79" s="17"/>
      <c r="B79" s="161" t="s">
        <v>55</v>
      </c>
      <c r="C79" s="162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50"/>
      <c r="T79" s="150"/>
    </row>
    <row r="80" spans="1:20" ht="14.25">
      <c r="A80" s="27"/>
      <c r="B80" s="161" t="s">
        <v>56</v>
      </c>
      <c r="C80" s="162"/>
      <c r="D80" s="59">
        <v>0</v>
      </c>
      <c r="E80" s="60">
        <v>3</v>
      </c>
      <c r="F80" s="55"/>
      <c r="G80" s="61"/>
      <c r="H80" s="55"/>
      <c r="I80" s="61"/>
      <c r="J80" s="55"/>
      <c r="K80" s="61">
        <v>0</v>
      </c>
      <c r="L80" s="55"/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50"/>
      <c r="T80" s="150"/>
    </row>
    <row r="81" spans="1:20" ht="14.25">
      <c r="A81" s="27"/>
      <c r="B81" s="161" t="s">
        <v>57</v>
      </c>
      <c r="C81" s="162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50"/>
      <c r="T81" s="150"/>
    </row>
    <row r="82" spans="1:20" ht="14.25">
      <c r="A82" s="27"/>
      <c r="B82" s="161" t="s">
        <v>58</v>
      </c>
      <c r="C82" s="162"/>
      <c r="D82" s="59">
        <v>0</v>
      </c>
      <c r="E82" s="60">
        <v>1</v>
      </c>
      <c r="F82" s="55">
        <v>0</v>
      </c>
      <c r="G82" s="61">
        <v>0</v>
      </c>
      <c r="H82" s="55">
        <v>1</v>
      </c>
      <c r="I82" s="61">
        <v>0</v>
      </c>
      <c r="J82" s="55"/>
      <c r="K82" s="61">
        <v>0</v>
      </c>
      <c r="L82" s="55"/>
      <c r="M82" s="61">
        <v>0</v>
      </c>
      <c r="N82" s="70">
        <f t="shared" si="4"/>
        <v>1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50"/>
      <c r="T82" s="150"/>
    </row>
    <row r="83" spans="1:20" ht="14.25">
      <c r="A83" s="27"/>
      <c r="B83" s="161" t="s">
        <v>59</v>
      </c>
      <c r="C83" s="162"/>
      <c r="D83" s="59">
        <v>1</v>
      </c>
      <c r="E83" s="60">
        <v>1</v>
      </c>
      <c r="F83" s="55"/>
      <c r="G83" s="61"/>
      <c r="H83" s="55">
        <v>1</v>
      </c>
      <c r="I83" s="61">
        <v>0</v>
      </c>
      <c r="J83" s="55"/>
      <c r="K83" s="61">
        <v>0</v>
      </c>
      <c r="L83" s="55"/>
      <c r="M83" s="61">
        <v>0</v>
      </c>
      <c r="N83" s="70">
        <f t="shared" si="4"/>
        <v>1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50"/>
      <c r="T83" s="15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50"/>
      <c r="T84" s="15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50"/>
      <c r="T85" s="150"/>
    </row>
    <row r="86" spans="1:20" ht="30" customHeight="1">
      <c r="A86" s="27"/>
      <c r="B86" s="152" t="s">
        <v>60</v>
      </c>
      <c r="C86" s="153"/>
      <c r="D86" s="59"/>
      <c r="E86" s="60">
        <v>1020</v>
      </c>
      <c r="F86" s="55">
        <v>0</v>
      </c>
      <c r="G86" s="61">
        <v>0</v>
      </c>
      <c r="H86" s="55">
        <v>580</v>
      </c>
      <c r="I86" s="61">
        <v>766</v>
      </c>
      <c r="J86" s="55">
        <v>210</v>
      </c>
      <c r="K86" s="61">
        <v>193</v>
      </c>
      <c r="L86" s="55">
        <v>230</v>
      </c>
      <c r="M86" s="61">
        <v>101</v>
      </c>
      <c r="N86" s="70">
        <f>IF(ISERROR(L86+J86+H86+F86),"Invalid Input",L86+J86+H86+F86)</f>
        <v>1020</v>
      </c>
      <c r="O86" s="71">
        <f>IF(ISERROR(G86+I86+K86+M86),"Invalid Input",G86+I86+K86+M86)</f>
        <v>1060</v>
      </c>
      <c r="P86" s="68">
        <v>0</v>
      </c>
      <c r="Q86" s="53">
        <f>IF(ISERROR(P86-O86),"Invalid Input",(P86-O86))</f>
        <v>-1060</v>
      </c>
      <c r="R86" s="16" t="b">
        <v>1</v>
      </c>
      <c r="S86" s="150"/>
      <c r="T86" s="15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SheetNames!A17</f>
        <v>WC032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L25" sqref="L2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WC033 - Cape Agulhas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8960</v>
      </c>
      <c r="E5" s="90" t="s">
        <v>37</v>
      </c>
    </row>
    <row r="6" spans="3:5" ht="14.25">
      <c r="C6" s="110" t="s">
        <v>30</v>
      </c>
      <c r="D6" s="121">
        <v>753</v>
      </c>
      <c r="E6" s="89" t="s">
        <v>33</v>
      </c>
    </row>
    <row r="7" spans="1:20" ht="27">
      <c r="A7" s="67"/>
      <c r="B7" s="62"/>
      <c r="C7" s="111" t="s">
        <v>64</v>
      </c>
      <c r="D7" s="122">
        <v>42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9328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753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9078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753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9330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753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9310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753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34" t="s">
        <v>159</v>
      </c>
      <c r="T24" s="134" t="s">
        <v>163</v>
      </c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34" t="s">
        <v>159</v>
      </c>
      <c r="T25" s="134" t="s">
        <v>163</v>
      </c>
    </row>
    <row r="26" spans="1:20" ht="15" customHeight="1">
      <c r="A26" s="23"/>
      <c r="B26" s="154" t="s">
        <v>28</v>
      </c>
      <c r="C26" s="15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34" t="s">
        <v>160</v>
      </c>
      <c r="T26" s="134" t="s">
        <v>163</v>
      </c>
    </row>
    <row r="27" spans="1:20" ht="15" customHeight="1">
      <c r="A27" s="23"/>
      <c r="B27" s="154" t="s">
        <v>29</v>
      </c>
      <c r="C27" s="15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34" t="s">
        <v>161</v>
      </c>
      <c r="T27" s="134" t="s">
        <v>163</v>
      </c>
    </row>
    <row r="28" spans="1:20" ht="15" customHeight="1">
      <c r="A28" s="23"/>
      <c r="B28" s="154" t="s">
        <v>151</v>
      </c>
      <c r="C28" s="155"/>
      <c r="D28" s="59">
        <v>0</v>
      </c>
      <c r="E28" s="60">
        <v>30</v>
      </c>
      <c r="F28" s="55">
        <v>0</v>
      </c>
      <c r="G28" s="61">
        <v>30</v>
      </c>
      <c r="H28" s="55">
        <v>30</v>
      </c>
      <c r="I28" s="61">
        <v>30</v>
      </c>
      <c r="J28" s="55">
        <v>30</v>
      </c>
      <c r="K28" s="61">
        <v>15</v>
      </c>
      <c r="L28" s="55"/>
      <c r="M28" s="61"/>
      <c r="N28" s="70">
        <f t="shared" si="1"/>
        <v>60</v>
      </c>
      <c r="O28" s="71">
        <f t="shared" si="2"/>
        <v>75</v>
      </c>
      <c r="P28" s="68">
        <v>0</v>
      </c>
      <c r="Q28" s="53">
        <f t="shared" si="3"/>
        <v>-75</v>
      </c>
      <c r="R28" s="16" t="b">
        <v>1</v>
      </c>
      <c r="S28" s="98" t="s">
        <v>193</v>
      </c>
      <c r="T28" s="134" t="s">
        <v>163</v>
      </c>
    </row>
    <row r="29" spans="1:20" ht="15" customHeight="1">
      <c r="A29" s="23"/>
      <c r="B29" s="154" t="s">
        <v>35</v>
      </c>
      <c r="C29" s="155">
        <v>0</v>
      </c>
      <c r="D29" s="59">
        <v>3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3</v>
      </c>
      <c r="L29" s="55"/>
      <c r="M29" s="61"/>
      <c r="N29" s="70">
        <f t="shared" si="1"/>
        <v>0</v>
      </c>
      <c r="O29" s="71">
        <f t="shared" si="2"/>
        <v>3</v>
      </c>
      <c r="P29" s="68">
        <v>0</v>
      </c>
      <c r="Q29" s="53">
        <f t="shared" si="3"/>
        <v>-3</v>
      </c>
      <c r="R29" s="16" t="b">
        <v>1</v>
      </c>
      <c r="S29" s="135" t="s">
        <v>194</v>
      </c>
      <c r="T29" s="134" t="s">
        <v>163</v>
      </c>
    </row>
    <row r="30" spans="1:20" ht="15" customHeight="1">
      <c r="A30" s="23"/>
      <c r="B30" s="154" t="s">
        <v>36</v>
      </c>
      <c r="C30" s="155"/>
      <c r="D30" s="59">
        <v>0</v>
      </c>
      <c r="E30" s="60">
        <v>753</v>
      </c>
      <c r="F30" s="55">
        <v>0</v>
      </c>
      <c r="G30" s="61">
        <v>0</v>
      </c>
      <c r="H30" s="55">
        <v>753</v>
      </c>
      <c r="I30" s="61">
        <v>0</v>
      </c>
      <c r="J30" s="55">
        <v>753</v>
      </c>
      <c r="K30" s="61">
        <v>1200</v>
      </c>
      <c r="L30" s="55"/>
      <c r="M30" s="61"/>
      <c r="N30" s="70">
        <f t="shared" si="1"/>
        <v>1506</v>
      </c>
      <c r="O30" s="71">
        <f t="shared" si="2"/>
        <v>1200</v>
      </c>
      <c r="P30" s="68">
        <v>0</v>
      </c>
      <c r="Q30" s="53">
        <f t="shared" si="3"/>
        <v>-1200</v>
      </c>
      <c r="R30" s="16" t="b">
        <v>1</v>
      </c>
      <c r="S30" s="135" t="s">
        <v>195</v>
      </c>
      <c r="T30" s="134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35" t="s">
        <v>196</v>
      </c>
      <c r="T31" s="134" t="s">
        <v>163</v>
      </c>
    </row>
    <row r="32" spans="1:20" ht="15" customHeight="1">
      <c r="A32" s="23"/>
      <c r="B32" s="154" t="s">
        <v>31</v>
      </c>
      <c r="C32" s="155">
        <v>0</v>
      </c>
      <c r="D32" s="59">
        <v>3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34" t="s">
        <v>197</v>
      </c>
      <c r="T32" s="134" t="s">
        <v>163</v>
      </c>
    </row>
    <row r="33" spans="1:20" ht="15" customHeight="1">
      <c r="A33" s="23"/>
      <c r="B33" s="154" t="s">
        <v>75</v>
      </c>
      <c r="C33" s="155">
        <v>0</v>
      </c>
      <c r="D33" s="59">
        <v>1</v>
      </c>
      <c r="E33" s="60">
        <v>1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 t="s">
        <v>198</v>
      </c>
      <c r="T33" s="134" t="s">
        <v>163</v>
      </c>
    </row>
    <row r="34" spans="1:20" ht="15" customHeight="1">
      <c r="A34" s="23"/>
      <c r="B34" s="154" t="s">
        <v>76</v>
      </c>
      <c r="C34" s="155"/>
      <c r="D34" s="59">
        <v>0</v>
      </c>
      <c r="E34" s="60">
        <v>356</v>
      </c>
      <c r="F34" s="55">
        <v>356</v>
      </c>
      <c r="G34" s="61">
        <v>356</v>
      </c>
      <c r="H34" s="55">
        <v>356</v>
      </c>
      <c r="I34" s="61">
        <v>356</v>
      </c>
      <c r="J34" s="55">
        <v>356</v>
      </c>
      <c r="K34" s="61">
        <v>356</v>
      </c>
      <c r="L34" s="55"/>
      <c r="M34" s="61"/>
      <c r="N34" s="70">
        <f t="shared" si="1"/>
        <v>1068</v>
      </c>
      <c r="O34" s="71">
        <f t="shared" si="2"/>
        <v>1068</v>
      </c>
      <c r="P34" s="68">
        <v>0</v>
      </c>
      <c r="Q34" s="53">
        <f t="shared" si="3"/>
        <v>-1068</v>
      </c>
      <c r="R34" s="16"/>
      <c r="S34" s="136" t="s">
        <v>199</v>
      </c>
      <c r="T34" s="134"/>
    </row>
    <row r="35" spans="1:20" ht="14.2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787</v>
      </c>
      <c r="L35" s="55"/>
      <c r="M35" s="61"/>
      <c r="N35" s="70">
        <f t="shared" si="1"/>
        <v>0</v>
      </c>
      <c r="O35" s="71">
        <f t="shared" si="2"/>
        <v>787</v>
      </c>
      <c r="P35" s="68">
        <v>0</v>
      </c>
      <c r="Q35" s="53">
        <f t="shared" si="3"/>
        <v>-787</v>
      </c>
      <c r="R35" s="16"/>
      <c r="S35" s="134" t="s">
        <v>200</v>
      </c>
      <c r="T35" s="134" t="s">
        <v>163</v>
      </c>
    </row>
    <row r="36" spans="1:20" ht="15" customHeight="1">
      <c r="A36" s="23"/>
      <c r="B36" s="154" t="s">
        <v>77</v>
      </c>
      <c r="C36" s="155"/>
      <c r="D36" s="59">
        <v>0</v>
      </c>
      <c r="E36" s="60">
        <v>67</v>
      </c>
      <c r="F36" s="55">
        <v>0</v>
      </c>
      <c r="G36" s="61">
        <v>0</v>
      </c>
      <c r="H36" s="55">
        <v>20</v>
      </c>
      <c r="I36" s="61">
        <v>0</v>
      </c>
      <c r="J36" s="55">
        <v>47</v>
      </c>
      <c r="K36" s="61">
        <v>145</v>
      </c>
      <c r="L36" s="55"/>
      <c r="M36" s="61"/>
      <c r="N36" s="70">
        <f t="shared" si="1"/>
        <v>67</v>
      </c>
      <c r="O36" s="71">
        <f t="shared" si="2"/>
        <v>145</v>
      </c>
      <c r="P36" s="68">
        <v>0</v>
      </c>
      <c r="Q36" s="53">
        <f t="shared" si="3"/>
        <v>-145</v>
      </c>
      <c r="R36" s="16" t="b">
        <v>1</v>
      </c>
      <c r="S36" s="136" t="s">
        <v>201</v>
      </c>
      <c r="T36" s="134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35"/>
      <c r="T37" s="135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34"/>
      <c r="T38" s="134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34"/>
      <c r="T39" s="134"/>
    </row>
    <row r="40" spans="1:20" ht="15" customHeight="1">
      <c r="A40" s="27"/>
      <c r="B40" s="154" t="s">
        <v>44</v>
      </c>
      <c r="C40" s="155">
        <v>0</v>
      </c>
      <c r="D40" s="59">
        <v>0</v>
      </c>
      <c r="E40" s="60">
        <v>0</v>
      </c>
      <c r="F40" s="55"/>
      <c r="G40" s="61">
        <v>1</v>
      </c>
      <c r="H40" s="55"/>
      <c r="I40" s="61">
        <v>0</v>
      </c>
      <c r="J40" s="55">
        <v>0</v>
      </c>
      <c r="K40" s="61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36" t="s">
        <v>202</v>
      </c>
      <c r="T40" s="134"/>
    </row>
    <row r="41" spans="1:20" ht="15" customHeight="1">
      <c r="A41" s="27"/>
      <c r="B41" s="154" t="s">
        <v>43</v>
      </c>
      <c r="C41" s="15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34" t="s">
        <v>157</v>
      </c>
      <c r="T41" s="134"/>
    </row>
    <row r="42" spans="1:20" ht="15" customHeight="1">
      <c r="A42" s="27"/>
      <c r="B42" s="154" t="s">
        <v>78</v>
      </c>
      <c r="C42" s="155">
        <v>0</v>
      </c>
      <c r="D42" s="59">
        <v>0</v>
      </c>
      <c r="E42" s="60">
        <v>10000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37" t="s">
        <v>203</v>
      </c>
      <c r="T42" s="134" t="s">
        <v>163</v>
      </c>
    </row>
    <row r="43" spans="1:20" ht="15" customHeight="1">
      <c r="A43" s="27"/>
      <c r="B43" s="154" t="s">
        <v>79</v>
      </c>
      <c r="C43" s="15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134"/>
      <c r="T43" s="134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134"/>
      <c r="T44" s="134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134"/>
      <c r="T45" s="134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134"/>
      <c r="T46" s="134"/>
    </row>
    <row r="47" spans="1:20" ht="15" customHeight="1">
      <c r="A47" s="27"/>
      <c r="B47" s="154" t="s">
        <v>40</v>
      </c>
      <c r="C47" s="155">
        <v>0</v>
      </c>
      <c r="D47" s="59"/>
      <c r="E47" s="60">
        <v>1</v>
      </c>
      <c r="F47" s="55"/>
      <c r="G47" s="61"/>
      <c r="H47" s="55">
        <v>1</v>
      </c>
      <c r="I47" s="61"/>
      <c r="J47" s="55"/>
      <c r="K47" s="61">
        <v>1</v>
      </c>
      <c r="L47" s="55"/>
      <c r="M47" s="61"/>
      <c r="N47" s="70">
        <f>IF(ISERROR(L47+J47+H47+F47),"Invalid Input",L47+J47+H47+F47)</f>
        <v>1</v>
      </c>
      <c r="O47" s="71">
        <f>IF(ISERROR(G47+I47+K47+M47),"Invalid Input",G47+I47+K47+M47)</f>
        <v>1</v>
      </c>
      <c r="P47" s="68">
        <v>0</v>
      </c>
      <c r="Q47" s="53">
        <f>IF(ISERROR(P47-O47),"Invalid Input",(P47-O47))</f>
        <v>-1</v>
      </c>
      <c r="R47" s="16" t="b">
        <v>1</v>
      </c>
      <c r="S47" s="136" t="s">
        <v>204</v>
      </c>
      <c r="T47" s="134"/>
    </row>
    <row r="48" spans="1:20" ht="15" customHeight="1">
      <c r="A48" s="27"/>
      <c r="B48" s="154" t="s">
        <v>41</v>
      </c>
      <c r="C48" s="15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/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34" t="s">
        <v>157</v>
      </c>
      <c r="T48" s="134"/>
    </row>
    <row r="49" spans="1:20" ht="15" customHeight="1">
      <c r="A49" s="17"/>
      <c r="B49" s="154" t="s">
        <v>42</v>
      </c>
      <c r="C49" s="15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34" t="s">
        <v>157</v>
      </c>
      <c r="T49" s="138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38"/>
      <c r="T50" s="138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38"/>
      <c r="T51" s="138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38"/>
      <c r="T52" s="138">
        <v>9</v>
      </c>
    </row>
    <row r="53" spans="1:20" ht="26.25" customHeight="1">
      <c r="A53" s="23"/>
      <c r="B53" s="154" t="s">
        <v>39</v>
      </c>
      <c r="C53" s="15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39" t="s">
        <v>162</v>
      </c>
      <c r="T53" s="139" t="s">
        <v>163</v>
      </c>
    </row>
    <row r="54" spans="1:20" ht="15" customHeight="1">
      <c r="A54" s="27"/>
      <c r="B54" s="154" t="s">
        <v>45</v>
      </c>
      <c r="C54" s="155">
        <v>0</v>
      </c>
      <c r="D54" s="59"/>
      <c r="E54" s="60">
        <v>8952</v>
      </c>
      <c r="F54" s="55">
        <v>8952</v>
      </c>
      <c r="G54" s="61">
        <v>8909</v>
      </c>
      <c r="H54" s="55">
        <v>8952</v>
      </c>
      <c r="I54" s="61">
        <v>9022</v>
      </c>
      <c r="J54" s="55">
        <v>8805</v>
      </c>
      <c r="K54" s="61">
        <v>9078</v>
      </c>
      <c r="L54" s="55"/>
      <c r="M54" s="61"/>
      <c r="N54" s="70">
        <f>IF(ISERROR(L54+J54+H54+F54),"Invalid Input",L54+J54+H54+F54)</f>
        <v>26709</v>
      </c>
      <c r="O54" s="71">
        <f>IF(ISERROR(G54+I54+K54+M54),"Invalid Input",G54+I54+K54+M54)</f>
        <v>27009</v>
      </c>
      <c r="P54" s="68">
        <v>0</v>
      </c>
      <c r="Q54" s="53">
        <f>IF(ISERROR(P54-O54),"Invalid Input",(P54-O54))</f>
        <v>-27009</v>
      </c>
      <c r="R54" s="16" t="b">
        <v>1</v>
      </c>
      <c r="S54" s="139" t="s">
        <v>205</v>
      </c>
      <c r="T54" s="139" t="s">
        <v>163</v>
      </c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38"/>
      <c r="T55" s="138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38"/>
      <c r="T56" s="138"/>
    </row>
    <row r="57" spans="1:20" ht="25.5" customHeight="1">
      <c r="A57" s="27"/>
      <c r="B57" s="152" t="s">
        <v>46</v>
      </c>
      <c r="C57" s="153"/>
      <c r="D57" s="59">
        <v>0</v>
      </c>
      <c r="E57" s="60">
        <v>0</v>
      </c>
      <c r="F57" s="55">
        <v>0</v>
      </c>
      <c r="G57" s="61"/>
      <c r="H57" s="55">
        <v>0</v>
      </c>
      <c r="I57" s="61">
        <v>0</v>
      </c>
      <c r="J57" s="55">
        <v>0</v>
      </c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39" t="s">
        <v>162</v>
      </c>
      <c r="T57" s="139" t="s">
        <v>163</v>
      </c>
    </row>
    <row r="58" spans="1:20" ht="15" customHeight="1">
      <c r="A58" s="27"/>
      <c r="B58" s="152" t="s">
        <v>47</v>
      </c>
      <c r="C58" s="153"/>
      <c r="D58" s="59">
        <v>0</v>
      </c>
      <c r="E58" s="60">
        <v>9109</v>
      </c>
      <c r="F58" s="55">
        <v>9109</v>
      </c>
      <c r="G58" s="61">
        <v>9100</v>
      </c>
      <c r="H58" s="55">
        <v>9109</v>
      </c>
      <c r="I58" s="61">
        <v>9195</v>
      </c>
      <c r="J58" s="55">
        <v>8982</v>
      </c>
      <c r="K58" s="61">
        <v>9330</v>
      </c>
      <c r="L58" s="55"/>
      <c r="M58" s="61"/>
      <c r="N58" s="70">
        <f>IF(ISERROR(L58+J58+H58+F58),"Invalid Input",L58+J58+H58+F58)</f>
        <v>27200</v>
      </c>
      <c r="O58" s="71">
        <f>IF(ISERROR(G58+I58+K58+M58),"Invalid Input",G58+I58+K58+M58)</f>
        <v>27625</v>
      </c>
      <c r="P58" s="68">
        <v>0</v>
      </c>
      <c r="Q58" s="53">
        <f>IF(ISERROR(P58-O58),"Invalid Input",(P58-O58))</f>
        <v>-27625</v>
      </c>
      <c r="R58" s="16" t="b">
        <v>1</v>
      </c>
      <c r="S58" s="139" t="s">
        <v>206</v>
      </c>
      <c r="T58" s="139" t="s">
        <v>163</v>
      </c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38"/>
      <c r="T59" s="138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38"/>
      <c r="T60" s="138"/>
    </row>
    <row r="61" spans="1:20" ht="14.25">
      <c r="A61" s="27"/>
      <c r="B61" s="161" t="s">
        <v>81</v>
      </c>
      <c r="C61" s="162"/>
      <c r="D61" s="59">
        <v>0</v>
      </c>
      <c r="E61" s="60">
        <v>9094</v>
      </c>
      <c r="F61" s="55">
        <v>9094</v>
      </c>
      <c r="G61" s="61">
        <v>9078</v>
      </c>
      <c r="H61" s="55">
        <v>9094</v>
      </c>
      <c r="I61" s="61">
        <v>9174</v>
      </c>
      <c r="J61" s="55">
        <v>8960</v>
      </c>
      <c r="K61" s="61">
        <v>9310</v>
      </c>
      <c r="L61" s="55"/>
      <c r="M61" s="61"/>
      <c r="N61" s="70">
        <f>IF(ISERROR(L61+J61+H61+F61),"Invalid Input",L61+J61+H61+F61)</f>
        <v>27148</v>
      </c>
      <c r="O61" s="71">
        <f>IF(ISERROR(G61+I61+K61+M61),"Invalid Input",G61+I61+K61+M61)</f>
        <v>27562</v>
      </c>
      <c r="P61" s="68">
        <v>0</v>
      </c>
      <c r="Q61" s="53">
        <f>IF(ISERROR(P61-O61),"Invalid Input",(P61-O61))</f>
        <v>-27562</v>
      </c>
      <c r="R61" s="16" t="b">
        <v>1</v>
      </c>
      <c r="S61" s="139" t="s">
        <v>207</v>
      </c>
      <c r="T61" s="139" t="s">
        <v>163</v>
      </c>
    </row>
    <row r="62" spans="1:20" ht="28.5">
      <c r="A62" s="27"/>
      <c r="B62" s="161" t="s">
        <v>80</v>
      </c>
      <c r="C62" s="162"/>
      <c r="D62" s="59">
        <v>0</v>
      </c>
      <c r="E62" s="60">
        <v>2</v>
      </c>
      <c r="F62" s="55">
        <v>2</v>
      </c>
      <c r="G62" s="61">
        <v>2</v>
      </c>
      <c r="H62" s="55"/>
      <c r="I62" s="61">
        <v>2</v>
      </c>
      <c r="J62" s="55"/>
      <c r="K62" s="61">
        <v>3</v>
      </c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7</v>
      </c>
      <c r="P62" s="68">
        <v>0</v>
      </c>
      <c r="Q62" s="53">
        <f>IF(ISERROR(P62-O62),"Invalid Input",(P62-O62))</f>
        <v>-7</v>
      </c>
      <c r="R62" s="16" t="b">
        <v>1</v>
      </c>
      <c r="S62" s="140" t="s">
        <v>208</v>
      </c>
      <c r="T62" s="138"/>
    </row>
    <row r="63" spans="1:20" ht="14.25">
      <c r="A63" s="27"/>
      <c r="B63" s="161" t="s">
        <v>82</v>
      </c>
      <c r="C63" s="162"/>
      <c r="D63" s="59">
        <v>0</v>
      </c>
      <c r="E63" s="60">
        <v>753</v>
      </c>
      <c r="F63" s="55">
        <v>753</v>
      </c>
      <c r="G63" s="61"/>
      <c r="H63" s="55">
        <v>753</v>
      </c>
      <c r="I63" s="61"/>
      <c r="J63" s="55">
        <v>753</v>
      </c>
      <c r="K63" s="61"/>
      <c r="L63" s="55"/>
      <c r="M63" s="61"/>
      <c r="N63" s="70">
        <f>IF(ISERROR(L63+J63+H63+F63),"Invalid Input",L63+J63+H63+F63)</f>
        <v>2259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39" t="s">
        <v>164</v>
      </c>
      <c r="T63" s="139" t="s">
        <v>165</v>
      </c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38"/>
      <c r="T64" s="138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38"/>
      <c r="T65" s="138"/>
    </row>
    <row r="66" spans="1:20" ht="42.75">
      <c r="A66" s="27"/>
      <c r="B66" s="37" t="s">
        <v>86</v>
      </c>
      <c r="C66" s="38"/>
      <c r="D66" s="59">
        <v>0</v>
      </c>
      <c r="E66" s="60">
        <v>9171</v>
      </c>
      <c r="F66" s="55">
        <v>9171</v>
      </c>
      <c r="G66" s="61">
        <v>9076</v>
      </c>
      <c r="H66" s="55">
        <v>9171</v>
      </c>
      <c r="I66" s="61">
        <v>9141</v>
      </c>
      <c r="J66" s="55">
        <v>8904</v>
      </c>
      <c r="K66" s="61">
        <v>9328</v>
      </c>
      <c r="L66" s="55"/>
      <c r="M66" s="61"/>
      <c r="N66" s="70">
        <f>IF(ISERROR(L66+J66+H66+F66),"Invalid Input",L66+J66+H66+F66)</f>
        <v>27246</v>
      </c>
      <c r="O66" s="71">
        <f>IF(ISERROR(G66+I66+K66+M66),"Invalid Input",G66+I66+K66+M66)</f>
        <v>27545</v>
      </c>
      <c r="P66" s="68">
        <v>0</v>
      </c>
      <c r="Q66" s="53">
        <f>IF(ISERROR(P66-O66),"Invalid Input",(P66-O66))</f>
        <v>-27545</v>
      </c>
      <c r="R66" s="16" t="b">
        <v>1</v>
      </c>
      <c r="S66" s="139" t="s">
        <v>209</v>
      </c>
      <c r="T66" s="139" t="s">
        <v>210</v>
      </c>
    </row>
    <row r="67" spans="1:20" ht="28.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39" t="s">
        <v>166</v>
      </c>
      <c r="T67" s="139" t="s">
        <v>167</v>
      </c>
    </row>
    <row r="68" spans="1:20" ht="42.75">
      <c r="A68" s="23"/>
      <c r="B68" s="37" t="s">
        <v>84</v>
      </c>
      <c r="C68" s="38"/>
      <c r="D68" s="59">
        <v>0</v>
      </c>
      <c r="E68" s="60">
        <v>3145</v>
      </c>
      <c r="F68" s="55">
        <v>3145</v>
      </c>
      <c r="G68" s="61">
        <v>3124</v>
      </c>
      <c r="H68" s="55">
        <v>2876</v>
      </c>
      <c r="I68" s="61">
        <v>2876</v>
      </c>
      <c r="J68" s="55">
        <v>3001</v>
      </c>
      <c r="K68" s="61">
        <v>3263</v>
      </c>
      <c r="L68" s="55"/>
      <c r="M68" s="61"/>
      <c r="N68" s="70">
        <f>IF(ISERROR(L68+J68+H68+F68),"Invalid Input",L68+J68+H68+F68)</f>
        <v>9022</v>
      </c>
      <c r="O68" s="71">
        <f>IF(ISERROR(G68+I68+K68+M68),"Invalid Input",G68+I68+K68+M68)</f>
        <v>9263</v>
      </c>
      <c r="P68" s="68">
        <v>0</v>
      </c>
      <c r="Q68" s="53">
        <f>IF(ISERROR(P68-O68),"Invalid Input",(P68-O68))</f>
        <v>-9263</v>
      </c>
      <c r="R68" s="16" t="b">
        <v>1</v>
      </c>
      <c r="S68" s="139" t="s">
        <v>211</v>
      </c>
      <c r="T68" s="139" t="s">
        <v>212</v>
      </c>
    </row>
    <row r="69" spans="1:20" ht="42.75">
      <c r="A69" s="17"/>
      <c r="B69" s="37" t="s">
        <v>85</v>
      </c>
      <c r="C69" s="38"/>
      <c r="D69" s="59">
        <v>0</v>
      </c>
      <c r="E69" s="60">
        <v>1600</v>
      </c>
      <c r="F69" s="55">
        <v>400</v>
      </c>
      <c r="G69" s="61">
        <v>0</v>
      </c>
      <c r="H69" s="55">
        <v>400</v>
      </c>
      <c r="I69" s="61">
        <v>470</v>
      </c>
      <c r="J69" s="55">
        <v>400</v>
      </c>
      <c r="K69" s="61">
        <v>1218</v>
      </c>
      <c r="L69" s="55"/>
      <c r="M69" s="61"/>
      <c r="N69" s="70">
        <f>IF(ISERROR(L69+J69+H69+F69),"Invalid Input",L69+J69+H69+F69)</f>
        <v>1200</v>
      </c>
      <c r="O69" s="71">
        <f>IF(ISERROR(G69+I69+K69+M69),"Invalid Input",G69+I69+K69+M69)</f>
        <v>1688</v>
      </c>
      <c r="P69" s="68">
        <v>0</v>
      </c>
      <c r="Q69" s="53">
        <f>IF(ISERROR(P69-O69),"Invalid Input",(P69-O69))</f>
        <v>-1688</v>
      </c>
      <c r="R69" s="16" t="b">
        <v>1</v>
      </c>
      <c r="S69" s="139" t="s">
        <v>168</v>
      </c>
      <c r="T69" s="139" t="s">
        <v>213</v>
      </c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38"/>
      <c r="T70" s="138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38"/>
      <c r="T71" s="138"/>
    </row>
    <row r="72" spans="1:20" ht="13.5" customHeight="1">
      <c r="A72" s="23"/>
      <c r="B72" s="161" t="s">
        <v>48</v>
      </c>
      <c r="C72" s="162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/>
      <c r="J72" s="55">
        <v>0</v>
      </c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39" t="s">
        <v>169</v>
      </c>
      <c r="T72" s="139" t="s">
        <v>163</v>
      </c>
    </row>
    <row r="73" spans="1:20" ht="28.5">
      <c r="A73" s="27"/>
      <c r="B73" s="161" t="s">
        <v>49</v>
      </c>
      <c r="C73" s="162"/>
      <c r="D73" s="59">
        <v>0</v>
      </c>
      <c r="E73" s="60">
        <v>1</v>
      </c>
      <c r="F73" s="55">
        <v>1</v>
      </c>
      <c r="G73" s="61">
        <v>1</v>
      </c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1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41" t="s">
        <v>214</v>
      </c>
      <c r="T73" s="138" t="s">
        <v>163</v>
      </c>
    </row>
    <row r="74" spans="1:20" ht="28.5">
      <c r="A74" s="27"/>
      <c r="B74" s="161" t="s">
        <v>50</v>
      </c>
      <c r="C74" s="162"/>
      <c r="D74" s="59"/>
      <c r="E74" s="60">
        <v>3</v>
      </c>
      <c r="F74" s="55">
        <v>1</v>
      </c>
      <c r="G74" s="61">
        <v>1</v>
      </c>
      <c r="H74" s="55">
        <v>2</v>
      </c>
      <c r="I74" s="61">
        <v>2</v>
      </c>
      <c r="J74" s="55">
        <v>0</v>
      </c>
      <c r="K74" s="61">
        <v>2</v>
      </c>
      <c r="L74" s="55"/>
      <c r="M74" s="61"/>
      <c r="N74" s="70">
        <f t="shared" si="4"/>
        <v>3</v>
      </c>
      <c r="O74" s="71">
        <f t="shared" si="5"/>
        <v>5</v>
      </c>
      <c r="P74" s="68">
        <v>0</v>
      </c>
      <c r="Q74" s="53">
        <f t="shared" si="6"/>
        <v>-5</v>
      </c>
      <c r="R74" s="16" t="b">
        <v>1</v>
      </c>
      <c r="S74" s="140" t="s">
        <v>215</v>
      </c>
      <c r="T74" s="138"/>
    </row>
    <row r="75" spans="1:20" ht="14.25">
      <c r="A75" s="27"/>
      <c r="B75" s="161" t="s">
        <v>51</v>
      </c>
      <c r="C75" s="162"/>
      <c r="D75" s="59">
        <v>0</v>
      </c>
      <c r="E75" s="60">
        <v>0</v>
      </c>
      <c r="F75" s="55">
        <v>0</v>
      </c>
      <c r="G75" s="61"/>
      <c r="H75" s="55">
        <v>0</v>
      </c>
      <c r="I75" s="61"/>
      <c r="J75" s="55">
        <v>0</v>
      </c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39" t="s">
        <v>170</v>
      </c>
      <c r="T75" s="139" t="s">
        <v>165</v>
      </c>
    </row>
    <row r="76" spans="1:20" ht="26.25" customHeight="1">
      <c r="A76" s="17"/>
      <c r="B76" s="154" t="s">
        <v>52</v>
      </c>
      <c r="C76" s="155"/>
      <c r="D76" s="59">
        <v>0</v>
      </c>
      <c r="E76" s="60">
        <v>0</v>
      </c>
      <c r="F76" s="55">
        <v>0</v>
      </c>
      <c r="G76" s="61"/>
      <c r="H76" s="55">
        <v>0</v>
      </c>
      <c r="I76" s="61"/>
      <c r="J76" s="55">
        <v>0</v>
      </c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39" t="s">
        <v>169</v>
      </c>
      <c r="T76" s="139" t="s">
        <v>163</v>
      </c>
    </row>
    <row r="77" spans="1:20" ht="14.25">
      <c r="A77" s="27"/>
      <c r="B77" s="161" t="s">
        <v>53</v>
      </c>
      <c r="C77" s="162"/>
      <c r="D77" s="59">
        <v>0</v>
      </c>
      <c r="E77" s="60">
        <v>0</v>
      </c>
      <c r="F77" s="55">
        <v>0</v>
      </c>
      <c r="G77" s="61"/>
      <c r="H77" s="55">
        <v>0</v>
      </c>
      <c r="I77" s="61"/>
      <c r="J77" s="55">
        <v>0</v>
      </c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39" t="s">
        <v>171</v>
      </c>
      <c r="T77" s="139" t="s">
        <v>163</v>
      </c>
    </row>
    <row r="78" spans="1:20" ht="14.25">
      <c r="A78" s="27"/>
      <c r="B78" s="161" t="s">
        <v>54</v>
      </c>
      <c r="C78" s="162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39" t="s">
        <v>169</v>
      </c>
      <c r="T78" s="138" t="s">
        <v>163</v>
      </c>
    </row>
    <row r="79" spans="1:20" ht="14.25">
      <c r="A79" s="17"/>
      <c r="B79" s="161" t="s">
        <v>55</v>
      </c>
      <c r="C79" s="162"/>
      <c r="D79" s="59">
        <v>0</v>
      </c>
      <c r="E79" s="60">
        <v>0</v>
      </c>
      <c r="F79" s="55">
        <v>0</v>
      </c>
      <c r="G79" s="61"/>
      <c r="H79" s="55">
        <v>0</v>
      </c>
      <c r="I79" s="61"/>
      <c r="J79" s="55">
        <v>0</v>
      </c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39" t="s">
        <v>172</v>
      </c>
      <c r="T79" s="139" t="s">
        <v>165</v>
      </c>
    </row>
    <row r="80" spans="1:20" ht="28.5">
      <c r="A80" s="27"/>
      <c r="B80" s="161" t="s">
        <v>56</v>
      </c>
      <c r="C80" s="162"/>
      <c r="D80" s="59"/>
      <c r="E80" s="60">
        <v>2</v>
      </c>
      <c r="F80" s="55">
        <v>2</v>
      </c>
      <c r="G80" s="61">
        <v>2</v>
      </c>
      <c r="H80" s="55">
        <v>0</v>
      </c>
      <c r="I80" s="61"/>
      <c r="J80" s="55"/>
      <c r="K80" s="61"/>
      <c r="L80" s="55"/>
      <c r="M80" s="61"/>
      <c r="N80" s="70">
        <f t="shared" si="4"/>
        <v>2</v>
      </c>
      <c r="O80" s="71">
        <f t="shared" si="5"/>
        <v>2</v>
      </c>
      <c r="P80" s="68">
        <v>0</v>
      </c>
      <c r="Q80" s="53">
        <f t="shared" si="6"/>
        <v>-2</v>
      </c>
      <c r="R80" s="16" t="b">
        <v>1</v>
      </c>
      <c r="S80" s="140" t="s">
        <v>216</v>
      </c>
      <c r="T80" s="138"/>
    </row>
    <row r="81" spans="1:20" ht="14.25">
      <c r="A81" s="27"/>
      <c r="B81" s="161" t="s">
        <v>57</v>
      </c>
      <c r="C81" s="162"/>
      <c r="D81" s="59">
        <v>0</v>
      </c>
      <c r="E81" s="60">
        <v>0</v>
      </c>
      <c r="F81" s="55">
        <v>0</v>
      </c>
      <c r="G81" s="61"/>
      <c r="H81" s="55">
        <v>0</v>
      </c>
      <c r="I81" s="61"/>
      <c r="J81" s="55">
        <v>0</v>
      </c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39" t="s">
        <v>172</v>
      </c>
      <c r="T81" s="139" t="s">
        <v>165</v>
      </c>
    </row>
    <row r="82" spans="1:20" ht="57">
      <c r="A82" s="27"/>
      <c r="B82" s="161" t="s">
        <v>58</v>
      </c>
      <c r="C82" s="162"/>
      <c r="D82" s="59"/>
      <c r="E82" s="60">
        <v>2</v>
      </c>
      <c r="F82" s="55">
        <v>0</v>
      </c>
      <c r="G82" s="61"/>
      <c r="H82" s="55">
        <v>1</v>
      </c>
      <c r="I82" s="61">
        <v>0</v>
      </c>
      <c r="J82" s="55">
        <v>0</v>
      </c>
      <c r="K82" s="61"/>
      <c r="L82" s="55"/>
      <c r="M82" s="61"/>
      <c r="N82" s="70">
        <f t="shared" si="4"/>
        <v>1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39" t="s">
        <v>217</v>
      </c>
      <c r="T82" s="138" t="s">
        <v>163</v>
      </c>
    </row>
    <row r="83" spans="1:20" ht="14.25">
      <c r="A83" s="27"/>
      <c r="B83" s="161" t="s">
        <v>59</v>
      </c>
      <c r="C83" s="162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38"/>
      <c r="T83" s="138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38"/>
      <c r="T84" s="138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38"/>
      <c r="T85" s="138"/>
    </row>
    <row r="86" spans="1:20" ht="30" customHeight="1">
      <c r="A86" s="27"/>
      <c r="B86" s="152" t="s">
        <v>60</v>
      </c>
      <c r="C86" s="153"/>
      <c r="D86" s="59">
        <v>0</v>
      </c>
      <c r="E86" s="60">
        <v>99</v>
      </c>
      <c r="F86" s="55">
        <v>0</v>
      </c>
      <c r="G86" s="61">
        <v>18</v>
      </c>
      <c r="H86" s="55">
        <v>0</v>
      </c>
      <c r="I86" s="61">
        <v>52</v>
      </c>
      <c r="J86" s="55">
        <v>0</v>
      </c>
      <c r="K86" s="61">
        <v>0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70</v>
      </c>
      <c r="P86" s="68">
        <v>0</v>
      </c>
      <c r="Q86" s="53">
        <f>IF(ISERROR(P86-O86),"Invalid Input",(P86-O86))</f>
        <v>-70</v>
      </c>
      <c r="R86" s="16" t="b">
        <v>1</v>
      </c>
      <c r="S86" s="142" t="s">
        <v>218</v>
      </c>
      <c r="T86" s="138" t="s">
        <v>163</v>
      </c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SheetNames!A18</f>
        <v>WC033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1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7" zoomScaleNormal="87" zoomScalePageLayoutView="0" workbookViewId="0" topLeftCell="A34">
      <selection activeCell="L86" sqref="L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WC034 - Swellendam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6513</v>
      </c>
      <c r="E5" s="90" t="s">
        <v>37</v>
      </c>
    </row>
    <row r="6" spans="3:5" ht="14.25">
      <c r="C6" s="110" t="s">
        <v>30</v>
      </c>
      <c r="D6" s="121">
        <v>209</v>
      </c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4190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209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6529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209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5935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209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6273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209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0</v>
      </c>
      <c r="E35" s="60">
        <v>126</v>
      </c>
      <c r="F35" s="55">
        <v>39</v>
      </c>
      <c r="G35" s="61">
        <v>39</v>
      </c>
      <c r="H35" s="55">
        <v>87</v>
      </c>
      <c r="I35" s="61">
        <v>87</v>
      </c>
      <c r="J35" s="55">
        <v>0</v>
      </c>
      <c r="K35" s="61">
        <v>0</v>
      </c>
      <c r="L35" s="55"/>
      <c r="M35" s="61"/>
      <c r="N35" s="70">
        <f t="shared" si="1"/>
        <v>126</v>
      </c>
      <c r="O35" s="71">
        <f t="shared" si="2"/>
        <v>126</v>
      </c>
      <c r="P35" s="68">
        <v>0</v>
      </c>
      <c r="Q35" s="53">
        <f t="shared" si="3"/>
        <v>-126</v>
      </c>
      <c r="R35" s="16"/>
      <c r="S35" s="98" t="s">
        <v>180</v>
      </c>
      <c r="T35" s="98"/>
    </row>
    <row r="36" spans="1:20" ht="15" customHeight="1">
      <c r="A36" s="23"/>
      <c r="B36" s="154" t="s">
        <v>77</v>
      </c>
      <c r="C36" s="15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>
        <v>0</v>
      </c>
      <c r="E40" s="60">
        <v>0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>
        <v>0</v>
      </c>
      <c r="E41" s="60">
        <v>0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>
        <v>0</v>
      </c>
      <c r="E42" s="60">
        <v>0</v>
      </c>
      <c r="F42" s="55">
        <v>0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>
        <v>0</v>
      </c>
      <c r="E43" s="60">
        <v>0</v>
      </c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>
        <v>0</v>
      </c>
      <c r="E47" s="60">
        <v>0</v>
      </c>
      <c r="F47" s="55">
        <v>0</v>
      </c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>
        <v>0</v>
      </c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>
        <v>0</v>
      </c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>
        <v>0</v>
      </c>
      <c r="E53" s="60">
        <v>0</v>
      </c>
      <c r="F53" s="55">
        <v>0</v>
      </c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>
        <v>0</v>
      </c>
      <c r="E54" s="60">
        <v>0</v>
      </c>
      <c r="F54" s="55">
        <v>0</v>
      </c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>
        <v>0</v>
      </c>
      <c r="E57" s="60">
        <v>0</v>
      </c>
      <c r="F57" s="55">
        <v>0</v>
      </c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>
        <v>0</v>
      </c>
      <c r="E58" s="60">
        <v>0</v>
      </c>
      <c r="F58" s="55">
        <v>0</v>
      </c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>
        <v>0</v>
      </c>
      <c r="E61" s="60">
        <v>0</v>
      </c>
      <c r="F61" s="55">
        <v>0</v>
      </c>
      <c r="G61" s="61">
        <v>0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>
        <v>0</v>
      </c>
      <c r="E62" s="60">
        <v>0</v>
      </c>
      <c r="F62" s="55">
        <v>0</v>
      </c>
      <c r="G62" s="61">
        <v>0</v>
      </c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>
        <v>0</v>
      </c>
      <c r="E63" s="60">
        <v>0</v>
      </c>
      <c r="F63" s="55">
        <v>0</v>
      </c>
      <c r="G63" s="61">
        <v>0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 t="s">
        <v>173</v>
      </c>
      <c r="E72" s="60">
        <v>0</v>
      </c>
      <c r="F72" s="55">
        <v>0</v>
      </c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 t="s">
        <v>173</v>
      </c>
      <c r="E73" s="60">
        <v>0</v>
      </c>
      <c r="F73" s="55">
        <v>0</v>
      </c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>
        <v>0</v>
      </c>
      <c r="E74" s="60">
        <v>0</v>
      </c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>
        <v>0</v>
      </c>
      <c r="E75" s="60">
        <v>0</v>
      </c>
      <c r="F75" s="55">
        <v>0</v>
      </c>
      <c r="G75" s="61">
        <v>0</v>
      </c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>
        <v>0</v>
      </c>
      <c r="E76" s="60">
        <v>0</v>
      </c>
      <c r="F76" s="55">
        <v>0</v>
      </c>
      <c r="G76" s="61">
        <v>0</v>
      </c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>
        <v>0</v>
      </c>
      <c r="E77" s="60">
        <v>0</v>
      </c>
      <c r="F77" s="55">
        <v>0</v>
      </c>
      <c r="G77" s="61">
        <v>0</v>
      </c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 t="s">
        <v>173</v>
      </c>
      <c r="E78" s="60">
        <v>0</v>
      </c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>
        <v>0</v>
      </c>
      <c r="E79" s="60">
        <v>0</v>
      </c>
      <c r="F79" s="55">
        <v>0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 t="s">
        <v>173</v>
      </c>
      <c r="E80" s="60">
        <v>0</v>
      </c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>
        <v>0</v>
      </c>
      <c r="E81" s="60">
        <v>0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>
        <v>0</v>
      </c>
      <c r="E82" s="60">
        <v>0</v>
      </c>
      <c r="F82" s="55">
        <v>0</v>
      </c>
      <c r="G82" s="61">
        <v>0</v>
      </c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>
        <v>0</v>
      </c>
      <c r="E83" s="60">
        <v>0</v>
      </c>
      <c r="F83" s="55">
        <v>0</v>
      </c>
      <c r="G83" s="61">
        <v>0</v>
      </c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>
        <v>0</v>
      </c>
      <c r="E86" s="60">
        <v>148</v>
      </c>
      <c r="F86" s="55">
        <v>36</v>
      </c>
      <c r="G86" s="61">
        <v>82</v>
      </c>
      <c r="H86" s="55">
        <v>36</v>
      </c>
      <c r="I86" s="61">
        <v>111</v>
      </c>
      <c r="J86" s="55">
        <v>39</v>
      </c>
      <c r="K86" s="61">
        <v>52</v>
      </c>
      <c r="L86" s="55">
        <v>35</v>
      </c>
      <c r="M86" s="61">
        <v>57</v>
      </c>
      <c r="N86" s="70">
        <f>IF(ISERROR(L86+J86+H86+F86),"Invalid Input",L86+J86+H86+F86)</f>
        <v>146</v>
      </c>
      <c r="O86" s="71">
        <f>IF(ISERROR(G86+I86+K86+M86),"Invalid Input",G86+I86+K86+M86)</f>
        <v>302</v>
      </c>
      <c r="P86" s="68">
        <v>0</v>
      </c>
      <c r="Q86" s="53">
        <f>IF(ISERROR(P86-O86),"Invalid Input",(P86-O86))</f>
        <v>-302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SheetNames!A19</f>
        <v>WC034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tabSelected="1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Summary - Western Cape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02">
        <f>SUM(CPT:DC5!D5)</f>
        <v>294069</v>
      </c>
      <c r="E5" s="90" t="s">
        <v>37</v>
      </c>
    </row>
    <row r="6" spans="3:5" ht="14.25">
      <c r="C6" s="110" t="s">
        <v>30</v>
      </c>
      <c r="D6" s="102">
        <f>SUM(CPT:DC5!D6)</f>
        <v>1326506</v>
      </c>
      <c r="E6" s="89" t="s">
        <v>33</v>
      </c>
    </row>
    <row r="7" spans="1:20" ht="27">
      <c r="A7" s="67"/>
      <c r="B7" s="62"/>
      <c r="C7" s="111" t="s">
        <v>64</v>
      </c>
      <c r="D7" s="102">
        <f>SUM(CPT:DC5!D7)</f>
        <v>20158.81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09" t="s">
        <v>65</v>
      </c>
      <c r="D8" s="102">
        <f>SUM(CPT:DC5!D8)</f>
        <v>1360130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02">
        <f>SUM(CPT:DC5!D9)</f>
        <v>178333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02">
        <f>SUM(CPT:DC5!D10)</f>
        <v>1653490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02">
        <f>SUM(CPT:DC5!D11)</f>
        <v>256015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02">
        <f>SUM(CPT:DC5!D12)</f>
        <v>1597898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02">
        <f>SUM(CPT:DC5!D13)</f>
        <v>255028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02">
        <f>SUM(CPT:DC5!D14)</f>
        <v>1614866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02">
        <f>SUM(CPT:DC5!D15)</f>
        <v>268520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f>SUM(CPT:DC5!D24)</f>
        <v>219</v>
      </c>
      <c r="E24" s="60">
        <f>SUM(CPT:DC5!E24)</f>
        <v>564</v>
      </c>
      <c r="F24" s="55">
        <f>SUM(CPT:DC5!F24)</f>
        <v>418</v>
      </c>
      <c r="G24" s="61">
        <f>SUM(CPT:DC5!G24)</f>
        <v>418</v>
      </c>
      <c r="H24" s="55">
        <f>SUM(CPT:DC5!H24)</f>
        <v>121</v>
      </c>
      <c r="I24" s="61">
        <f>SUM(CPT:DC5!I24)</f>
        <v>120</v>
      </c>
      <c r="J24" s="55">
        <f>SUM(CPT:DC5!J24)</f>
        <v>13</v>
      </c>
      <c r="K24" s="61">
        <f>SUM(CPT:DC5!K24)</f>
        <v>13</v>
      </c>
      <c r="L24" s="55">
        <f>SUM(CPT:DC5!L24)</f>
        <v>13</v>
      </c>
      <c r="M24" s="61">
        <f>SUM(CPT:DC5!M24)</f>
        <v>49</v>
      </c>
      <c r="N24" s="70">
        <f aca="true" t="shared" si="1" ref="N24:N36">IF(ISERROR(L24+J24+H24+F24),"Invalid Input",L24+J24+H24+F24)</f>
        <v>565</v>
      </c>
      <c r="O24" s="71">
        <f aca="true" t="shared" si="2" ref="O24:O36">IF(ISERROR(G24+I24+K24+M24),"Invalid Input",G24+I24+K24+M24)</f>
        <v>600</v>
      </c>
      <c r="P24" s="68">
        <f>SUM(CPT:DC5!P24)</f>
        <v>0</v>
      </c>
      <c r="Q24" s="53">
        <f aca="true" t="shared" si="3" ref="Q24:Q36">IF(ISERROR(P24-O24),"Invalid Input",(P24-O24))</f>
        <v>-600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f>SUM(CPT:DC5!D25)</f>
        <v>0</v>
      </c>
      <c r="E25" s="60">
        <f>SUM(CPT:DC5!E25)</f>
        <v>0</v>
      </c>
      <c r="F25" s="55">
        <f>SUM(CPT:DC5!F25)</f>
        <v>0</v>
      </c>
      <c r="G25" s="61">
        <f>SUM(CPT:DC5!G25)</f>
        <v>0</v>
      </c>
      <c r="H25" s="55">
        <f>SUM(CPT:DC5!H25)</f>
        <v>0</v>
      </c>
      <c r="I25" s="61">
        <f>SUM(CPT:DC5!I25)</f>
        <v>0</v>
      </c>
      <c r="J25" s="55">
        <f>SUM(CPT:DC5!J25)</f>
        <v>0</v>
      </c>
      <c r="K25" s="61">
        <f>SUM(CPT:DC5!K25)</f>
        <v>0</v>
      </c>
      <c r="L25" s="55">
        <f>SUM(CPT:DC5!L25)</f>
        <v>2</v>
      </c>
      <c r="M25" s="61">
        <f>SUM(CPT:DC5!M25)</f>
        <v>0</v>
      </c>
      <c r="N25" s="70">
        <f t="shared" si="1"/>
        <v>2</v>
      </c>
      <c r="O25" s="71">
        <f t="shared" si="2"/>
        <v>0</v>
      </c>
      <c r="P25" s="68">
        <f>SUM(CPT:DC5!P25)</f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f>SUM(CPT:DC5!D26)</f>
        <v>14</v>
      </c>
      <c r="E26" s="60">
        <f>SUM(CPT:DC5!E26)</f>
        <v>8</v>
      </c>
      <c r="F26" s="55">
        <f>SUM(CPT:DC5!F26)</f>
        <v>2</v>
      </c>
      <c r="G26" s="61">
        <f>SUM(CPT:DC5!G26)</f>
        <v>2</v>
      </c>
      <c r="H26" s="55">
        <f>SUM(CPT:DC5!H26)</f>
        <v>0</v>
      </c>
      <c r="I26" s="61">
        <f>SUM(CPT:DC5!I26)</f>
        <v>0</v>
      </c>
      <c r="J26" s="55">
        <f>SUM(CPT:DC5!J26)</f>
        <v>0</v>
      </c>
      <c r="K26" s="61">
        <f>SUM(CPT:DC5!K26)</f>
        <v>1</v>
      </c>
      <c r="L26" s="55">
        <f>SUM(CPT:DC5!L26)</f>
        <v>6</v>
      </c>
      <c r="M26" s="61">
        <f>SUM(CPT:DC5!M26)</f>
        <v>8</v>
      </c>
      <c r="N26" s="70">
        <f t="shared" si="1"/>
        <v>8</v>
      </c>
      <c r="O26" s="71">
        <f t="shared" si="2"/>
        <v>11</v>
      </c>
      <c r="P26" s="68">
        <f>SUM(CPT:DC5!P26)</f>
        <v>0</v>
      </c>
      <c r="Q26" s="53">
        <f t="shared" si="3"/>
        <v>-11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>
        <f>SUM(CPT:DC5!D27)</f>
        <v>114</v>
      </c>
      <c r="E27" s="60">
        <f>SUM(CPT:DC5!E27)</f>
        <v>403.58</v>
      </c>
      <c r="F27" s="55">
        <f>SUM(CPT:DC5!F27)</f>
        <v>30</v>
      </c>
      <c r="G27" s="61">
        <f>SUM(CPT:DC5!G27)</f>
        <v>30</v>
      </c>
      <c r="H27" s="55">
        <f>SUM(CPT:DC5!H27)</f>
        <v>69</v>
      </c>
      <c r="I27" s="61">
        <f>SUM(CPT:DC5!I27)</f>
        <v>63</v>
      </c>
      <c r="J27" s="55">
        <f>SUM(CPT:DC5!J27)</f>
        <v>62</v>
      </c>
      <c r="K27" s="61">
        <f>SUM(CPT:DC5!K27)</f>
        <v>0</v>
      </c>
      <c r="L27" s="55">
        <f>SUM(CPT:DC5!L27)</f>
        <v>168</v>
      </c>
      <c r="M27" s="61">
        <f>SUM(CPT:DC5!M27)</f>
        <v>39</v>
      </c>
      <c r="N27" s="70">
        <f t="shared" si="1"/>
        <v>329</v>
      </c>
      <c r="O27" s="71">
        <f t="shared" si="2"/>
        <v>132</v>
      </c>
      <c r="P27" s="68">
        <f>SUM(CPT:DC5!P27)</f>
        <v>0</v>
      </c>
      <c r="Q27" s="53">
        <f t="shared" si="3"/>
        <v>-132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>
        <f>SUM(CPT:DC5!D28)</f>
        <v>0</v>
      </c>
      <c r="E28" s="60">
        <f>SUM(CPT:DC5!E28)</f>
        <v>85</v>
      </c>
      <c r="F28" s="55">
        <f>SUM(CPT:DC5!F28)</f>
        <v>45</v>
      </c>
      <c r="G28" s="61">
        <f>SUM(CPT:DC5!G28)</f>
        <v>75</v>
      </c>
      <c r="H28" s="55">
        <f>SUM(CPT:DC5!H28)</f>
        <v>30</v>
      </c>
      <c r="I28" s="61">
        <f>SUM(CPT:DC5!I28)</f>
        <v>30</v>
      </c>
      <c r="J28" s="55">
        <f>SUM(CPT:DC5!J28)</f>
        <v>30</v>
      </c>
      <c r="K28" s="61">
        <f>SUM(CPT:DC5!K28)</f>
        <v>15</v>
      </c>
      <c r="L28" s="55">
        <f>SUM(CPT:DC5!L28)</f>
        <v>20</v>
      </c>
      <c r="M28" s="61">
        <f>SUM(CPT:DC5!M28)</f>
        <v>0</v>
      </c>
      <c r="N28" s="70">
        <f t="shared" si="1"/>
        <v>125</v>
      </c>
      <c r="O28" s="71">
        <f t="shared" si="2"/>
        <v>120</v>
      </c>
      <c r="P28" s="68">
        <f>SUM(CPT:DC5!P28)</f>
        <v>0</v>
      </c>
      <c r="Q28" s="53">
        <f t="shared" si="3"/>
        <v>-120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f>SUM(CPT:DC5!D29)</f>
        <v>76</v>
      </c>
      <c r="E29" s="60">
        <f>SUM(CPT:DC5!E29)</f>
        <v>783</v>
      </c>
      <c r="F29" s="55">
        <f>SUM(CPT:DC5!F29)</f>
        <v>6</v>
      </c>
      <c r="G29" s="61">
        <f>SUM(CPT:DC5!G29)</f>
        <v>3</v>
      </c>
      <c r="H29" s="55">
        <f>SUM(CPT:DC5!H29)</f>
        <v>3</v>
      </c>
      <c r="I29" s="61">
        <f>SUM(CPT:DC5!I29)</f>
        <v>3</v>
      </c>
      <c r="J29" s="55">
        <f>SUM(CPT:DC5!J29)</f>
        <v>3</v>
      </c>
      <c r="K29" s="61">
        <f>SUM(CPT:DC5!K29)</f>
        <v>11</v>
      </c>
      <c r="L29" s="55">
        <f>SUM(CPT:DC5!L29)</f>
        <v>19</v>
      </c>
      <c r="M29" s="61">
        <f>SUM(CPT:DC5!M29)</f>
        <v>9</v>
      </c>
      <c r="N29" s="70">
        <f t="shared" si="1"/>
        <v>31</v>
      </c>
      <c r="O29" s="71">
        <f t="shared" si="2"/>
        <v>26</v>
      </c>
      <c r="P29" s="68">
        <f>SUM(CPT:DC5!P29)</f>
        <v>0</v>
      </c>
      <c r="Q29" s="53">
        <f t="shared" si="3"/>
        <v>-26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f>SUM(CPT:DC5!D30)</f>
        <v>15570</v>
      </c>
      <c r="E30" s="60">
        <f>SUM(CPT:DC5!E30)</f>
        <v>325597</v>
      </c>
      <c r="F30" s="55">
        <f>SUM(CPT:DC5!F30)</f>
        <v>8483</v>
      </c>
      <c r="G30" s="61">
        <f>SUM(CPT:DC5!G30)</f>
        <v>6000</v>
      </c>
      <c r="H30" s="55">
        <f>SUM(CPT:DC5!H30)</f>
        <v>2240</v>
      </c>
      <c r="I30" s="61">
        <f>SUM(CPT:DC5!I30)</f>
        <v>1487</v>
      </c>
      <c r="J30" s="55">
        <f>SUM(CPT:DC5!J30)</f>
        <v>1053</v>
      </c>
      <c r="K30" s="61">
        <f>SUM(CPT:DC5!K30)</f>
        <v>2787</v>
      </c>
      <c r="L30" s="55">
        <f>SUM(CPT:DC5!L30)</f>
        <v>0</v>
      </c>
      <c r="M30" s="61">
        <f>SUM(CPT:DC5!M30)</f>
        <v>0</v>
      </c>
      <c r="N30" s="70">
        <f t="shared" si="1"/>
        <v>11776</v>
      </c>
      <c r="O30" s="71">
        <f t="shared" si="2"/>
        <v>10274</v>
      </c>
      <c r="P30" s="68">
        <f>SUM(CPT:DC5!P30)</f>
        <v>0</v>
      </c>
      <c r="Q30" s="53">
        <f t="shared" si="3"/>
        <v>-10274</v>
      </c>
      <c r="R30" s="16" t="b">
        <v>1</v>
      </c>
      <c r="S30" s="98"/>
      <c r="T30" s="98"/>
    </row>
    <row r="31" spans="1:20" ht="15" customHeight="1">
      <c r="A31" s="23"/>
      <c r="B31" s="108" t="s">
        <v>87</v>
      </c>
      <c r="C31" s="104"/>
      <c r="D31" s="59">
        <f>SUM(CPT:DC5!D31)</f>
        <v>631</v>
      </c>
      <c r="E31" s="60">
        <f>SUM(CPT:DC5!E31)</f>
        <v>659</v>
      </c>
      <c r="F31" s="55">
        <f>SUM(CPT:DC5!F31)</f>
        <v>11</v>
      </c>
      <c r="G31" s="61">
        <f>SUM(CPT:DC5!G31)</f>
        <v>8</v>
      </c>
      <c r="H31" s="55">
        <f>SUM(CPT:DC5!H31)</f>
        <v>9</v>
      </c>
      <c r="I31" s="61">
        <f>SUM(CPT:DC5!I31)</f>
        <v>9</v>
      </c>
      <c r="J31" s="55">
        <f>SUM(CPT:DC5!J31)</f>
        <v>7</v>
      </c>
      <c r="K31" s="61">
        <f>SUM(CPT:DC5!K31)</f>
        <v>9</v>
      </c>
      <c r="L31" s="55">
        <f>SUM(CPT:DC5!L31)</f>
        <v>29</v>
      </c>
      <c r="M31" s="61">
        <f>SUM(CPT:DC5!M31)</f>
        <v>21</v>
      </c>
      <c r="N31" s="70">
        <f t="shared" si="1"/>
        <v>56</v>
      </c>
      <c r="O31" s="71">
        <f t="shared" si="2"/>
        <v>47</v>
      </c>
      <c r="P31" s="68">
        <f>SUM(CPT:DC5!P31)</f>
        <v>0</v>
      </c>
      <c r="Q31" s="53">
        <f t="shared" si="3"/>
        <v>-47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f>SUM(CPT:DC5!D32)</f>
        <v>563</v>
      </c>
      <c r="E32" s="60">
        <f>SUM(CPT:DC5!E32)</f>
        <v>470</v>
      </c>
      <c r="F32" s="55">
        <f>SUM(CPT:DC5!F32)</f>
        <v>4</v>
      </c>
      <c r="G32" s="61">
        <f>SUM(CPT:DC5!G32)</f>
        <v>4</v>
      </c>
      <c r="H32" s="55">
        <f>SUM(CPT:DC5!H32)</f>
        <v>4</v>
      </c>
      <c r="I32" s="61">
        <f>SUM(CPT:DC5!I32)</f>
        <v>5</v>
      </c>
      <c r="J32" s="55">
        <f>SUM(CPT:DC5!J32)</f>
        <v>0</v>
      </c>
      <c r="K32" s="61">
        <f>SUM(CPT:DC5!K32)</f>
        <v>10</v>
      </c>
      <c r="L32" s="55">
        <f>SUM(CPT:DC5!L32)</f>
        <v>28</v>
      </c>
      <c r="M32" s="61">
        <f>SUM(CPT:DC5!M32)</f>
        <v>9</v>
      </c>
      <c r="N32" s="70">
        <f t="shared" si="1"/>
        <v>36</v>
      </c>
      <c r="O32" s="71">
        <f t="shared" si="2"/>
        <v>28</v>
      </c>
      <c r="P32" s="68">
        <f>SUM(CPT:DC5!P32)</f>
        <v>0</v>
      </c>
      <c r="Q32" s="53">
        <f t="shared" si="3"/>
        <v>-28</v>
      </c>
      <c r="R32" s="16" t="b">
        <v>1</v>
      </c>
      <c r="S32" s="98"/>
      <c r="T32" s="98"/>
    </row>
    <row r="33" spans="1:20" ht="14.25">
      <c r="A33" s="23"/>
      <c r="B33" s="154" t="s">
        <v>75</v>
      </c>
      <c r="C33" s="155">
        <v>0</v>
      </c>
      <c r="D33" s="59">
        <f>SUM(CPT:DC5!D33)</f>
        <v>212</v>
      </c>
      <c r="E33" s="60">
        <f>SUM(CPT:DC5!E33)</f>
        <v>190</v>
      </c>
      <c r="F33" s="55">
        <f>SUM(CPT:DC5!F33)</f>
        <v>1</v>
      </c>
      <c r="G33" s="61">
        <f>SUM(CPT:DC5!G33)</f>
        <v>5</v>
      </c>
      <c r="H33" s="55">
        <f>SUM(CPT:DC5!H33)</f>
        <v>1</v>
      </c>
      <c r="I33" s="61">
        <f>SUM(CPT:DC5!I33)</f>
        <v>1</v>
      </c>
      <c r="J33" s="55">
        <f>SUM(CPT:DC5!J33)</f>
        <v>1</v>
      </c>
      <c r="K33" s="61">
        <f>SUM(CPT:DC5!K33)</f>
        <v>1</v>
      </c>
      <c r="L33" s="55">
        <f>SUM(CPT:DC5!L33)</f>
        <v>12</v>
      </c>
      <c r="M33" s="61">
        <f>SUM(CPT:DC5!M33)</f>
        <v>2</v>
      </c>
      <c r="N33" s="70">
        <f t="shared" si="1"/>
        <v>15</v>
      </c>
      <c r="O33" s="71">
        <f t="shared" si="2"/>
        <v>9</v>
      </c>
      <c r="P33" s="68">
        <f>SUM(CPT:DC5!P33)</f>
        <v>0</v>
      </c>
      <c r="Q33" s="53">
        <f t="shared" si="3"/>
        <v>-9</v>
      </c>
      <c r="R33" s="16"/>
      <c r="S33" s="98"/>
      <c r="T33" s="98"/>
    </row>
    <row r="34" spans="1:20" ht="14.25">
      <c r="A34" s="23"/>
      <c r="B34" s="154" t="s">
        <v>76</v>
      </c>
      <c r="C34" s="155"/>
      <c r="D34" s="59">
        <f>SUM(CPT:DC5!D34)</f>
        <v>17041</v>
      </c>
      <c r="E34" s="60">
        <f>SUM(CPT:DC5!E34)</f>
        <v>14568</v>
      </c>
      <c r="F34" s="55">
        <f>SUM(CPT:DC5!F34)</f>
        <v>8756</v>
      </c>
      <c r="G34" s="61">
        <f>SUM(CPT:DC5!G34)</f>
        <v>8756</v>
      </c>
      <c r="H34" s="55">
        <f>SUM(CPT:DC5!H34)</f>
        <v>8756</v>
      </c>
      <c r="I34" s="61">
        <f>SUM(CPT:DC5!I34)</f>
        <v>13807</v>
      </c>
      <c r="J34" s="55">
        <f>SUM(CPT:DC5!J34)</f>
        <v>356</v>
      </c>
      <c r="K34" s="61">
        <f>SUM(CPT:DC5!K34)</f>
        <v>9928</v>
      </c>
      <c r="L34" s="55">
        <f>SUM(CPT:DC5!L34)</f>
        <v>312</v>
      </c>
      <c r="M34" s="61">
        <f>SUM(CPT:DC5!M34)</f>
        <v>1172</v>
      </c>
      <c r="N34" s="70">
        <f t="shared" si="1"/>
        <v>18180</v>
      </c>
      <c r="O34" s="71">
        <f t="shared" si="2"/>
        <v>33663</v>
      </c>
      <c r="P34" s="68">
        <f>SUM(CPT:DC5!P34)</f>
        <v>0</v>
      </c>
      <c r="Q34" s="53">
        <f t="shared" si="3"/>
        <v>-33663</v>
      </c>
      <c r="R34" s="16"/>
      <c r="S34" s="98"/>
      <c r="T34" s="98"/>
    </row>
    <row r="35" spans="1:20" ht="14.25">
      <c r="A35" s="23"/>
      <c r="B35" s="108" t="s">
        <v>88</v>
      </c>
      <c r="C35" s="104"/>
      <c r="D35" s="59">
        <f>SUM(CPT:DC5!D35)</f>
        <v>5822</v>
      </c>
      <c r="E35" s="60">
        <f>SUM(CPT:DC5!E35)</f>
        <v>9512</v>
      </c>
      <c r="F35" s="55">
        <f>SUM(CPT:DC5!F35)</f>
        <v>2793</v>
      </c>
      <c r="G35" s="61">
        <f>SUM(CPT:DC5!G35)</f>
        <v>1312</v>
      </c>
      <c r="H35" s="55">
        <f>SUM(CPT:DC5!H35)</f>
        <v>647</v>
      </c>
      <c r="I35" s="61">
        <f>SUM(CPT:DC5!I35)</f>
        <v>809</v>
      </c>
      <c r="J35" s="55">
        <f>SUM(CPT:DC5!J35)</f>
        <v>283</v>
      </c>
      <c r="K35" s="61">
        <f>SUM(CPT:DC5!K35)</f>
        <v>1297</v>
      </c>
      <c r="L35" s="55">
        <f>SUM(CPT:DC5!L35)</f>
        <v>2284</v>
      </c>
      <c r="M35" s="61">
        <f>SUM(CPT:DC5!M35)</f>
        <v>1693</v>
      </c>
      <c r="N35" s="70">
        <f t="shared" si="1"/>
        <v>6007</v>
      </c>
      <c r="O35" s="71">
        <f t="shared" si="2"/>
        <v>5111</v>
      </c>
      <c r="P35" s="68">
        <f>SUM(CPT:DC5!P35)</f>
        <v>0</v>
      </c>
      <c r="Q35" s="53">
        <f t="shared" si="3"/>
        <v>-5111</v>
      </c>
      <c r="R35" s="16"/>
      <c r="S35" s="98"/>
      <c r="T35" s="98"/>
    </row>
    <row r="36" spans="1:20" ht="14.25">
      <c r="A36" s="23"/>
      <c r="B36" s="154" t="s">
        <v>77</v>
      </c>
      <c r="C36" s="155"/>
      <c r="D36" s="59">
        <f>SUM(CPT:DC5!D36)</f>
        <v>4662</v>
      </c>
      <c r="E36" s="60">
        <f>SUM(CPT:DC5!E36)</f>
        <v>4746</v>
      </c>
      <c r="F36" s="55">
        <f>SUM(CPT:DC5!F36)</f>
        <v>446</v>
      </c>
      <c r="G36" s="61">
        <f>SUM(CPT:DC5!G36)</f>
        <v>547</v>
      </c>
      <c r="H36" s="55">
        <f>SUM(CPT:DC5!H36)</f>
        <v>223</v>
      </c>
      <c r="I36" s="61">
        <f>SUM(CPT:DC5!I36)</f>
        <v>449</v>
      </c>
      <c r="J36" s="55">
        <f>SUM(CPT:DC5!J36)</f>
        <v>261</v>
      </c>
      <c r="K36" s="61">
        <f>SUM(CPT:DC5!K36)</f>
        <v>448</v>
      </c>
      <c r="L36" s="55">
        <f>SUM(CPT:DC5!L36)</f>
        <v>2222</v>
      </c>
      <c r="M36" s="61">
        <f>SUM(CPT:DC5!M36)</f>
        <v>38</v>
      </c>
      <c r="N36" s="70">
        <f t="shared" si="1"/>
        <v>3152</v>
      </c>
      <c r="O36" s="71">
        <f t="shared" si="2"/>
        <v>1482</v>
      </c>
      <c r="P36" s="68">
        <f>SUM(CPT:DC5!P36)</f>
        <v>0</v>
      </c>
      <c r="Q36" s="53">
        <f t="shared" si="3"/>
        <v>-1482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05"/>
      <c r="B39" s="106"/>
      <c r="C39" s="107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4.25">
      <c r="A40" s="27"/>
      <c r="B40" s="154" t="s">
        <v>44</v>
      </c>
      <c r="C40" s="155">
        <v>0</v>
      </c>
      <c r="D40" s="59">
        <f>SUM(CPT:DC5!D40)</f>
        <v>93465</v>
      </c>
      <c r="E40" s="60">
        <f>SUM(CPT:DC5!E40)</f>
        <v>13007.9</v>
      </c>
      <c r="F40" s="55">
        <f>SUM(CPT:DC5!F40)</f>
        <v>0</v>
      </c>
      <c r="G40" s="61">
        <f>SUM(CPT:DC5!G40)</f>
        <v>9.8</v>
      </c>
      <c r="H40" s="55">
        <f>SUM(CPT:DC5!H40)</f>
        <v>4141.2</v>
      </c>
      <c r="I40" s="61">
        <f>SUM(CPT:DC5!I40)</f>
        <v>3518.7</v>
      </c>
      <c r="J40" s="55">
        <f>SUM(CPT:DC5!J40)</f>
        <v>5.1</v>
      </c>
      <c r="K40" s="61">
        <f>SUM(CPT:DC5!K40)</f>
        <v>3.2</v>
      </c>
      <c r="L40" s="55">
        <f>SUM(CPT:DC5!L40)</f>
        <v>8857</v>
      </c>
      <c r="M40" s="61">
        <f>SUM(CPT:DC5!M40)</f>
        <v>8562</v>
      </c>
      <c r="N40" s="70">
        <f>IF(ISERROR(L40+J40+H40+F40),"Invalid Input",L40+J40+H40+F40)</f>
        <v>13003.3</v>
      </c>
      <c r="O40" s="71">
        <f>IF(ISERROR(G40+I40+K40+M40),"Invalid Input",G40+I40+K40+M40)</f>
        <v>12093.7</v>
      </c>
      <c r="P40" s="68">
        <f>SUM(CPT:DC5!P40)</f>
        <v>0</v>
      </c>
      <c r="Q40" s="53">
        <f>IF(ISERROR(P40-O40),"Invalid Input",(P40-O40))</f>
        <v>-12093.7</v>
      </c>
      <c r="R40" s="16" t="b">
        <v>1</v>
      </c>
      <c r="S40" s="98"/>
      <c r="T40" s="98"/>
    </row>
    <row r="41" spans="1:20" ht="14.25">
      <c r="A41" s="27"/>
      <c r="B41" s="154" t="s">
        <v>43</v>
      </c>
      <c r="C41" s="155">
        <v>0</v>
      </c>
      <c r="D41" s="59">
        <f>SUM(CPT:DC5!D41)</f>
        <v>5</v>
      </c>
      <c r="E41" s="60">
        <f>SUM(CPT:DC5!E41)</f>
        <v>1</v>
      </c>
      <c r="F41" s="55">
        <f>SUM(CPT:DC5!F41)</f>
        <v>0</v>
      </c>
      <c r="G41" s="61">
        <f>SUM(CPT:DC5!G41)</f>
        <v>0</v>
      </c>
      <c r="H41" s="55">
        <f>SUM(CPT:DC5!H41)</f>
        <v>0</v>
      </c>
      <c r="I41" s="61">
        <f>SUM(CPT:DC5!I41)</f>
        <v>0</v>
      </c>
      <c r="J41" s="55">
        <f>SUM(CPT:DC5!J41)</f>
        <v>0</v>
      </c>
      <c r="K41" s="61">
        <f>SUM(CPT:DC5!K41)</f>
        <v>1</v>
      </c>
      <c r="L41" s="55">
        <f>SUM(CPT:DC5!L41)</f>
        <v>0</v>
      </c>
      <c r="M41" s="61">
        <f>SUM(CPT:DC5!M41)</f>
        <v>0</v>
      </c>
      <c r="N41" s="70">
        <f>IF(ISERROR(L41+J41+H41+F41),"Invalid Input",L41+J41+H41+F41)</f>
        <v>0</v>
      </c>
      <c r="O41" s="71">
        <f>IF(ISERROR(G41+I41+K41+M41),"Invalid Input",G41+I41+K41+M41)</f>
        <v>1</v>
      </c>
      <c r="P41" s="68">
        <f>SUM(CPT:DC5!P41)</f>
        <v>0</v>
      </c>
      <c r="Q41" s="53">
        <f>IF(ISERROR(P41-O41),"Invalid Input",(P41-O41))</f>
        <v>-1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>
        <f>SUM(CPT:DC5!D42)</f>
        <v>193732</v>
      </c>
      <c r="E42" s="60">
        <f>SUM(CPT:DC5!E42)</f>
        <v>114313.3</v>
      </c>
      <c r="F42" s="55">
        <f>SUM(CPT:DC5!F42)</f>
        <v>1261.2</v>
      </c>
      <c r="G42" s="61">
        <f>SUM(CPT:DC5!G42)</f>
        <v>1691.234</v>
      </c>
      <c r="H42" s="55">
        <f>SUM(CPT:DC5!H42)</f>
        <v>16264.1</v>
      </c>
      <c r="I42" s="61">
        <f>SUM(CPT:DC5!I42)</f>
        <v>37013</v>
      </c>
      <c r="J42" s="55">
        <f>SUM(CPT:DC5!J42)</f>
        <v>66293.8</v>
      </c>
      <c r="K42" s="61">
        <f>SUM(CPT:DC5!K42)</f>
        <v>61551.075</v>
      </c>
      <c r="L42" s="55">
        <f>SUM(CPT:DC5!L42)</f>
        <v>100487</v>
      </c>
      <c r="M42" s="61">
        <f>SUM(CPT:DC5!M42)</f>
        <v>105675</v>
      </c>
      <c r="N42" s="70">
        <f>IF(ISERROR(L42+J42+H42+F42),"Invalid Input",L42+J42+H42+F42)</f>
        <v>184306.1</v>
      </c>
      <c r="O42" s="71">
        <f>IF(ISERROR(G42+I42+K42+M42),"Invalid Input",G42+I42+K42+M42)</f>
        <v>205930.309</v>
      </c>
      <c r="P42" s="68">
        <f>SUM(CPT:DC5!P42)</f>
        <v>0</v>
      </c>
      <c r="Q42" s="53">
        <f>IF(ISERROR(P42-O42),"Invalid Input",(P42-O42))</f>
        <v>-205930.309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>
        <f>SUM(CPT:DC5!D43)</f>
        <v>4991</v>
      </c>
      <c r="E43" s="60">
        <f>SUM(CPT:DC5!E43)</f>
        <v>6354.16</v>
      </c>
      <c r="F43" s="55">
        <f>SUM(CPT:DC5!F43)</f>
        <v>0</v>
      </c>
      <c r="G43" s="61">
        <f>SUM(CPT:DC5!G43)</f>
        <v>0</v>
      </c>
      <c r="H43" s="55">
        <f>SUM(CPT:DC5!H43)</f>
        <v>1362.7</v>
      </c>
      <c r="I43" s="61">
        <f>SUM(CPT:DC5!I43)</f>
        <v>0</v>
      </c>
      <c r="J43" s="55">
        <f>SUM(CPT:DC5!J43)</f>
        <v>1</v>
      </c>
      <c r="K43" s="61">
        <f>SUM(CPT:DC5!K43)</f>
        <v>2</v>
      </c>
      <c r="L43" s="55">
        <f>SUM(CPT:DC5!L43)</f>
        <v>4990.36</v>
      </c>
      <c r="M43" s="61">
        <f>SUM(CPT:DC5!M43)</f>
        <v>5582.36</v>
      </c>
      <c r="N43" s="70">
        <f>IF(ISERROR(L43+J43+H43+F43),"Invalid Input",L43+J43+H43+F43)</f>
        <v>6354.0599999999995</v>
      </c>
      <c r="O43" s="71">
        <f>IF(ISERROR(G43+I43+K43+M43),"Invalid Input",G43+I43+K43+M43)</f>
        <v>5584.36</v>
      </c>
      <c r="P43" s="68">
        <f>SUM(CPT:DC5!P43)</f>
        <v>0</v>
      </c>
      <c r="Q43" s="53">
        <f>IF(ISERROR(P43-O43),"Invalid Input",(P43-O43))</f>
        <v>-5584.36</v>
      </c>
      <c r="R43" s="94" t="b">
        <v>1</v>
      </c>
      <c r="S43" s="98"/>
      <c r="T43" s="98"/>
    </row>
    <row r="44" spans="1:20" ht="14.25">
      <c r="A44" s="27"/>
      <c r="B44" s="103"/>
      <c r="C44" s="104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05"/>
      <c r="B46" s="106"/>
      <c r="C46" s="107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4.25">
      <c r="A47" s="27"/>
      <c r="B47" s="154" t="s">
        <v>40</v>
      </c>
      <c r="C47" s="155">
        <v>0</v>
      </c>
      <c r="D47" s="59">
        <f>SUM(CPT:DC5!D47)</f>
        <v>81256</v>
      </c>
      <c r="E47" s="60">
        <f>SUM(CPT:DC5!E47)</f>
        <v>101</v>
      </c>
      <c r="F47" s="55">
        <f>SUM(CPT:DC5!F47)</f>
        <v>8.2</v>
      </c>
      <c r="G47" s="61">
        <f>SUM(CPT:DC5!G47)</f>
        <v>23.2</v>
      </c>
      <c r="H47" s="55">
        <f>SUM(CPT:DC5!H47)</f>
        <v>10.1</v>
      </c>
      <c r="I47" s="61">
        <f>SUM(CPT:DC5!I47)</f>
        <v>18.7</v>
      </c>
      <c r="J47" s="55">
        <f>SUM(CPT:DC5!J47)</f>
        <v>23.6</v>
      </c>
      <c r="K47" s="61">
        <f>SUM(CPT:DC5!K47)</f>
        <v>24.9</v>
      </c>
      <c r="L47" s="55">
        <f>SUM(CPT:DC5!L47)</f>
        <v>42.6</v>
      </c>
      <c r="M47" s="61">
        <f>SUM(CPT:DC5!M47)</f>
        <v>19.6</v>
      </c>
      <c r="N47" s="70">
        <f>IF(ISERROR(L47+J47+H47+F47),"Invalid Input",L47+J47+H47+F47)</f>
        <v>84.5</v>
      </c>
      <c r="O47" s="71">
        <f>IF(ISERROR(G47+I47+K47+M47),"Invalid Input",G47+I47+K47+M47)</f>
        <v>86.4</v>
      </c>
      <c r="P47" s="68">
        <f>SUM(CPT:DC5!P47)</f>
        <v>0</v>
      </c>
      <c r="Q47" s="53">
        <f>IF(ISERROR(P47-O47),"Invalid Input",(P47-O47))</f>
        <v>-86.4</v>
      </c>
      <c r="R47" s="16" t="b">
        <v>1</v>
      </c>
      <c r="S47" s="98"/>
      <c r="T47" s="98"/>
    </row>
    <row r="48" spans="1:20" ht="14.25">
      <c r="A48" s="27"/>
      <c r="B48" s="154" t="s">
        <v>41</v>
      </c>
      <c r="C48" s="155">
        <v>0</v>
      </c>
      <c r="D48" s="59">
        <f>SUM(CPT:DC5!D48)</f>
        <v>4</v>
      </c>
      <c r="E48" s="60">
        <f>SUM(CPT:DC5!E48)</f>
        <v>1</v>
      </c>
      <c r="F48" s="55">
        <f>SUM(CPT:DC5!F48)</f>
        <v>0</v>
      </c>
      <c r="G48" s="61">
        <f>SUM(CPT:DC5!G48)</f>
        <v>0</v>
      </c>
      <c r="H48" s="55">
        <f>SUM(CPT:DC5!H48)</f>
        <v>0</v>
      </c>
      <c r="I48" s="61">
        <f>SUM(CPT:DC5!I48)</f>
        <v>0</v>
      </c>
      <c r="J48" s="55">
        <f>SUM(CPT:DC5!J48)</f>
        <v>0</v>
      </c>
      <c r="K48" s="61">
        <f>SUM(CPT:DC5!K48)</f>
        <v>0</v>
      </c>
      <c r="L48" s="55">
        <f>SUM(CPT:DC5!L48)</f>
        <v>0</v>
      </c>
      <c r="M48" s="61">
        <f>SUM(CPT:DC5!M48)</f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SUM(CPT:DC5!P48)</f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4.25">
      <c r="A49" s="17"/>
      <c r="B49" s="154" t="s">
        <v>42</v>
      </c>
      <c r="C49" s="155">
        <v>0</v>
      </c>
      <c r="D49" s="59">
        <f>SUM(CPT:DC5!D49)</f>
        <v>16</v>
      </c>
      <c r="E49" s="60">
        <f>SUM(CPT:DC5!E49)</f>
        <v>2</v>
      </c>
      <c r="F49" s="55">
        <f>SUM(CPT:DC5!F49)</f>
        <v>0</v>
      </c>
      <c r="G49" s="61">
        <f>SUM(CPT:DC5!G49)</f>
        <v>0</v>
      </c>
      <c r="H49" s="55">
        <f>SUM(CPT:DC5!H49)</f>
        <v>0</v>
      </c>
      <c r="I49" s="61">
        <f>SUM(CPT:DC5!I49)</f>
        <v>0</v>
      </c>
      <c r="J49" s="55">
        <f>SUM(CPT:DC5!J49)</f>
        <v>2</v>
      </c>
      <c r="K49" s="61">
        <f>SUM(CPT:DC5!K49)</f>
        <v>1</v>
      </c>
      <c r="L49" s="55">
        <f>SUM(CPT:DC5!L49)</f>
        <v>0</v>
      </c>
      <c r="M49" s="61">
        <f>SUM(CPT:DC5!M49)</f>
        <v>1</v>
      </c>
      <c r="N49" s="70">
        <f>IF(ISERROR(L49+J49+H49+F49),"Invalid Input",L49+J49+H49+F49)</f>
        <v>2</v>
      </c>
      <c r="O49" s="71">
        <f>IF(ISERROR(G49+I49+K49+M49),"Invalid Input",G49+I49+K49+M49)</f>
        <v>2</v>
      </c>
      <c r="P49" s="68">
        <f>SUM(CPT:DC5!P49)</f>
        <v>0</v>
      </c>
      <c r="Q49" s="53">
        <f>IF(ISERROR(P49-O49),"Invalid Input",(P49-O49))</f>
        <v>-2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06"/>
      <c r="C52" s="107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>
        <f>SUM(CPT:DC5!D53)</f>
        <v>100</v>
      </c>
      <c r="E53" s="60">
        <f>SUM(CPT:DC5!E53)</f>
        <v>1731</v>
      </c>
      <c r="F53" s="55">
        <f>SUM(CPT:DC5!F53)</f>
        <v>31</v>
      </c>
      <c r="G53" s="61">
        <f>SUM(CPT:DC5!G53)</f>
        <v>339</v>
      </c>
      <c r="H53" s="55">
        <f>SUM(CPT:DC5!H53)</f>
        <v>0</v>
      </c>
      <c r="I53" s="61">
        <f>SUM(CPT:DC5!I53)</f>
        <v>492</v>
      </c>
      <c r="J53" s="55">
        <f>SUM(CPT:DC5!J53)</f>
        <v>750</v>
      </c>
      <c r="K53" s="61">
        <f>SUM(CPT:DC5!K53)</f>
        <v>496</v>
      </c>
      <c r="L53" s="55">
        <f>SUM(CPT:DC5!L53)</f>
        <v>253</v>
      </c>
      <c r="M53" s="61">
        <f>SUM(CPT:DC5!M53)</f>
        <v>1789</v>
      </c>
      <c r="N53" s="70">
        <f>IF(ISERROR(L53+J53+H53+F53),"Invalid Input",L53+J53+H53+F53)</f>
        <v>1034</v>
      </c>
      <c r="O53" s="71">
        <f>IF(ISERROR(G53+I53+K53+M53),"Invalid Input",G53+I53+K53+M53)</f>
        <v>3116</v>
      </c>
      <c r="P53" s="68">
        <f>SUM(CPT:DC5!P53)</f>
        <v>0</v>
      </c>
      <c r="Q53" s="53">
        <f>IF(ISERROR(P53-O53),"Invalid Input",(P53-O53))</f>
        <v>-3116</v>
      </c>
      <c r="R53" s="16" t="b">
        <v>1</v>
      </c>
      <c r="S53" s="100"/>
      <c r="T53" s="100"/>
    </row>
    <row r="54" spans="1:20" ht="14.25">
      <c r="A54" s="27"/>
      <c r="B54" s="154" t="s">
        <v>45</v>
      </c>
      <c r="C54" s="155">
        <v>0</v>
      </c>
      <c r="D54" s="59">
        <f>SUM(CPT:DC5!D54)</f>
        <v>5143</v>
      </c>
      <c r="E54" s="60">
        <f>SUM(CPT:DC5!E54)</f>
        <v>19125</v>
      </c>
      <c r="F54" s="55">
        <f>SUM(CPT:DC5!F54)</f>
        <v>15319</v>
      </c>
      <c r="G54" s="61">
        <f>SUM(CPT:DC5!G54)</f>
        <v>15532</v>
      </c>
      <c r="H54" s="55">
        <f>SUM(CPT:DC5!H54)</f>
        <v>14901</v>
      </c>
      <c r="I54" s="61">
        <f>SUM(CPT:DC5!I54)</f>
        <v>15693</v>
      </c>
      <c r="J54" s="55">
        <f>SUM(CPT:DC5!J54)</f>
        <v>14343</v>
      </c>
      <c r="K54" s="61">
        <f>SUM(CPT:DC5!K54)</f>
        <v>15043</v>
      </c>
      <c r="L54" s="55">
        <f>SUM(CPT:DC5!L54)</f>
        <v>6835</v>
      </c>
      <c r="M54" s="61">
        <f>SUM(CPT:DC5!M54)</f>
        <v>5514</v>
      </c>
      <c r="N54" s="70">
        <f>IF(ISERROR(L54+J54+H54+F54),"Invalid Input",L54+J54+H54+F54)</f>
        <v>51398</v>
      </c>
      <c r="O54" s="71">
        <f>IF(ISERROR(G54+I54+K54+M54),"Invalid Input",G54+I54+K54+M54)</f>
        <v>51782</v>
      </c>
      <c r="P54" s="68">
        <f>SUM(CPT:DC5!P54)</f>
        <v>0</v>
      </c>
      <c r="Q54" s="53">
        <f>IF(ISERROR(P54-O54),"Invalid Input",(P54-O54))</f>
        <v>-51782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>
        <f>SUM(CPT:DC5!D57)</f>
        <v>0</v>
      </c>
      <c r="E57" s="60">
        <f>SUM(CPT:DC5!E57)</f>
        <v>6430</v>
      </c>
      <c r="F57" s="55">
        <f>SUM(CPT:DC5!F57)</f>
        <v>1440</v>
      </c>
      <c r="G57" s="61">
        <f>SUM(CPT:DC5!G57)</f>
        <v>1894</v>
      </c>
      <c r="H57" s="55">
        <f>SUM(CPT:DC5!H57)</f>
        <v>885</v>
      </c>
      <c r="I57" s="61">
        <f>SUM(CPT:DC5!I57)</f>
        <v>1222</v>
      </c>
      <c r="J57" s="55">
        <f>SUM(CPT:DC5!J57)</f>
        <v>590</v>
      </c>
      <c r="K57" s="61">
        <f>SUM(CPT:DC5!K57)</f>
        <v>970</v>
      </c>
      <c r="L57" s="55">
        <f>SUM(CPT:DC5!L57)</f>
        <v>973</v>
      </c>
      <c r="M57" s="61">
        <f>SUM(CPT:DC5!M57)</f>
        <v>716</v>
      </c>
      <c r="N57" s="70">
        <f>IF(ISERROR(L57+J57+H57+F57),"Invalid Input",L57+J57+H57+F57)</f>
        <v>3888</v>
      </c>
      <c r="O57" s="71">
        <f>IF(ISERROR(G57+I57+K57+M57),"Invalid Input",G57+I57+K57+M57)</f>
        <v>4802</v>
      </c>
      <c r="P57" s="68">
        <f>SUM(CPT:DC5!P57)</f>
        <v>0</v>
      </c>
      <c r="Q57" s="53">
        <f>IF(ISERROR(P57-O57),"Invalid Input",(P57-O57))</f>
        <v>-4802</v>
      </c>
      <c r="R57" s="16" t="b">
        <v>1</v>
      </c>
      <c r="S57" s="100"/>
      <c r="T57" s="100"/>
    </row>
    <row r="58" spans="1:20" ht="14.25">
      <c r="A58" s="27"/>
      <c r="B58" s="152" t="s">
        <v>47</v>
      </c>
      <c r="C58" s="153"/>
      <c r="D58" s="59">
        <f>SUM(CPT:DC5!D58)</f>
        <v>5119</v>
      </c>
      <c r="E58" s="60">
        <f>SUM(CPT:DC5!E58)</f>
        <v>20596</v>
      </c>
      <c r="F58" s="55">
        <f>SUM(CPT:DC5!F58)</f>
        <v>15714</v>
      </c>
      <c r="G58" s="61">
        <f>SUM(CPT:DC5!G58)</f>
        <v>17450</v>
      </c>
      <c r="H58" s="55">
        <f>SUM(CPT:DC5!H58)</f>
        <v>14644</v>
      </c>
      <c r="I58" s="61">
        <f>SUM(CPT:DC5!I58)</f>
        <v>15426</v>
      </c>
      <c r="J58" s="55">
        <f>SUM(CPT:DC5!J58)</f>
        <v>14090</v>
      </c>
      <c r="K58" s="61">
        <f>SUM(CPT:DC5!K58)</f>
        <v>14600</v>
      </c>
      <c r="L58" s="55">
        <f>SUM(CPT:DC5!L58)</f>
        <v>6240</v>
      </c>
      <c r="M58" s="61">
        <f>SUM(CPT:DC5!M58)</f>
        <v>4946</v>
      </c>
      <c r="N58" s="70">
        <f>IF(ISERROR(L58+J58+H58+F58),"Invalid Input",L58+J58+H58+F58)</f>
        <v>50688</v>
      </c>
      <c r="O58" s="71">
        <f>IF(ISERROR(G58+I58+K58+M58),"Invalid Input",G58+I58+K58+M58)</f>
        <v>52422</v>
      </c>
      <c r="P58" s="68">
        <f>SUM(CPT:DC5!P58)</f>
        <v>0</v>
      </c>
      <c r="Q58" s="53">
        <f>IF(ISERROR(P58-O58),"Invalid Input",(P58-O58))</f>
        <v>-52422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>
        <f>SUM(CPT:DC5!D61)</f>
        <v>10969</v>
      </c>
      <c r="E61" s="60">
        <f>SUM(CPT:DC5!E61)</f>
        <v>16358</v>
      </c>
      <c r="F61" s="55">
        <f>SUM(CPT:DC5!F61)</f>
        <v>76676</v>
      </c>
      <c r="G61" s="61">
        <f>SUM(CPT:DC5!G61)</f>
        <v>82113</v>
      </c>
      <c r="H61" s="55">
        <f>SUM(CPT:DC5!H61)</f>
        <v>77046</v>
      </c>
      <c r="I61" s="61">
        <f>SUM(CPT:DC5!I61)</f>
        <v>82594</v>
      </c>
      <c r="J61" s="55">
        <f>SUM(CPT:DC5!J61)</f>
        <v>13915</v>
      </c>
      <c r="K61" s="61">
        <f>SUM(CPT:DC5!K61)</f>
        <v>78710</v>
      </c>
      <c r="L61" s="55">
        <f>SUM(CPT:DC5!L61)</f>
        <v>6358</v>
      </c>
      <c r="M61" s="61">
        <f>SUM(CPT:DC5!M61)</f>
        <v>8689</v>
      </c>
      <c r="N61" s="70">
        <f>IF(ISERROR(L61+J61+H61+F61),"Invalid Input",L61+J61+H61+F61)</f>
        <v>173995</v>
      </c>
      <c r="O61" s="71">
        <f>IF(ISERROR(G61+I61+K61+M61),"Invalid Input",G61+I61+K61+M61)</f>
        <v>252106</v>
      </c>
      <c r="P61" s="68">
        <f>SUM(CPT:DC5!P61)</f>
        <v>0</v>
      </c>
      <c r="Q61" s="53">
        <f>IF(ISERROR(P61-O61),"Invalid Input",(P61-O61))</f>
        <v>-252106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>
        <f>SUM(CPT:DC5!D62)</f>
        <v>17</v>
      </c>
      <c r="E62" s="60">
        <f>SUM(CPT:DC5!E62)</f>
        <v>26</v>
      </c>
      <c r="F62" s="55">
        <f>SUM(CPT:DC5!F62)</f>
        <v>7</v>
      </c>
      <c r="G62" s="61">
        <f>SUM(CPT:DC5!G62)</f>
        <v>14</v>
      </c>
      <c r="H62" s="55">
        <f>SUM(CPT:DC5!H62)</f>
        <v>6</v>
      </c>
      <c r="I62" s="61">
        <f>SUM(CPT:DC5!I62)</f>
        <v>18</v>
      </c>
      <c r="J62" s="55">
        <f>SUM(CPT:DC5!J62)</f>
        <v>8</v>
      </c>
      <c r="K62" s="61">
        <f>SUM(CPT:DC5!K62)</f>
        <v>8</v>
      </c>
      <c r="L62" s="55">
        <f>SUM(CPT:DC5!L62)</f>
        <v>12</v>
      </c>
      <c r="M62" s="61">
        <f>SUM(CPT:DC5!M62)</f>
        <v>0</v>
      </c>
      <c r="N62" s="70">
        <f>IF(ISERROR(L62+J62+H62+F62),"Invalid Input",L62+J62+H62+F62)</f>
        <v>33</v>
      </c>
      <c r="O62" s="71">
        <f>IF(ISERROR(G62+I62+K62+M62),"Invalid Input",G62+I62+K62+M62)</f>
        <v>40</v>
      </c>
      <c r="P62" s="68">
        <f>SUM(CPT:DC5!P62)</f>
        <v>0</v>
      </c>
      <c r="Q62" s="53">
        <f>IF(ISERROR(P62-O62),"Invalid Input",(P62-O62))</f>
        <v>-40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>
        <f>SUM(CPT:DC5!D63)</f>
        <v>3037</v>
      </c>
      <c r="E63" s="60">
        <f>SUM(CPT:DC5!E63)</f>
        <v>11622</v>
      </c>
      <c r="F63" s="55">
        <f>SUM(CPT:DC5!F63)</f>
        <v>9460</v>
      </c>
      <c r="G63" s="61">
        <f>SUM(CPT:DC5!G63)</f>
        <v>21169</v>
      </c>
      <c r="H63" s="55">
        <f>SUM(CPT:DC5!H63)</f>
        <v>12852</v>
      </c>
      <c r="I63" s="61">
        <f>SUM(CPT:DC5!I63)</f>
        <v>18899</v>
      </c>
      <c r="J63" s="55">
        <f>SUM(CPT:DC5!J63)</f>
        <v>8937</v>
      </c>
      <c r="K63" s="61">
        <f>SUM(CPT:DC5!K63)</f>
        <v>48514</v>
      </c>
      <c r="L63" s="55">
        <f>SUM(CPT:DC5!L63)</f>
        <v>7379</v>
      </c>
      <c r="M63" s="61">
        <f>SUM(CPT:DC5!M63)</f>
        <v>12761</v>
      </c>
      <c r="N63" s="70">
        <f>IF(ISERROR(L63+J63+H63+F63),"Invalid Input",L63+J63+H63+F63)</f>
        <v>38628</v>
      </c>
      <c r="O63" s="71">
        <f>IF(ISERROR(G63+I63+K63+M63),"Invalid Input",G63+I63+K63+M63)</f>
        <v>101343</v>
      </c>
      <c r="P63" s="68">
        <f>SUM(CPT:DC5!P63)</f>
        <v>0</v>
      </c>
      <c r="Q63" s="53">
        <f>IF(ISERROR(P63-O63),"Invalid Input",(P63-O63))</f>
        <v>-101343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>
        <f>SUM(CPT:DC5!D66)</f>
        <v>3695</v>
      </c>
      <c r="E66" s="60">
        <f>SUM(CPT:DC5!E66)</f>
        <v>16942</v>
      </c>
      <c r="F66" s="55">
        <f>SUM(CPT:DC5!F66)</f>
        <v>13188</v>
      </c>
      <c r="G66" s="61">
        <f>SUM(CPT:DC5!G66)</f>
        <v>14429</v>
      </c>
      <c r="H66" s="55">
        <f>SUM(CPT:DC5!H66)</f>
        <v>13490</v>
      </c>
      <c r="I66" s="61">
        <f>SUM(CPT:DC5!I66)</f>
        <v>14543</v>
      </c>
      <c r="J66" s="55">
        <f>SUM(CPT:DC5!J66)</f>
        <v>12959</v>
      </c>
      <c r="K66" s="61">
        <f>SUM(CPT:DC5!K66)</f>
        <v>13536</v>
      </c>
      <c r="L66" s="55">
        <f>SUM(CPT:DC5!L66)</f>
        <v>5218</v>
      </c>
      <c r="M66" s="61">
        <f>SUM(CPT:DC5!M66)</f>
        <v>5258</v>
      </c>
      <c r="N66" s="70">
        <f>IF(ISERROR(L66+J66+H66+F66),"Invalid Input",L66+J66+H66+F66)</f>
        <v>44855</v>
      </c>
      <c r="O66" s="71">
        <f>IF(ISERROR(G66+I66+K66+M66),"Invalid Input",G66+I66+K66+M66)</f>
        <v>47766</v>
      </c>
      <c r="P66" s="68">
        <f>SUM(CPT:DC5!P66)</f>
        <v>0</v>
      </c>
      <c r="Q66" s="53">
        <f>IF(ISERROR(P66-O66),"Invalid Input",(P66-O66))</f>
        <v>-47766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>
        <f>SUM(CPT:DC5!D67)</f>
        <v>24</v>
      </c>
      <c r="E67" s="60">
        <f>SUM(CPT:DC5!E67)</f>
        <v>22</v>
      </c>
      <c r="F67" s="55">
        <f>SUM(CPT:DC5!F67)</f>
        <v>9</v>
      </c>
      <c r="G67" s="61">
        <f>SUM(CPT:DC5!G67)</f>
        <v>9</v>
      </c>
      <c r="H67" s="55">
        <f>SUM(CPT:DC5!H67)</f>
        <v>3</v>
      </c>
      <c r="I67" s="61">
        <f>SUM(CPT:DC5!I67)</f>
        <v>3</v>
      </c>
      <c r="J67" s="55">
        <f>SUM(CPT:DC5!J67)</f>
        <v>4</v>
      </c>
      <c r="K67" s="61">
        <f>SUM(CPT:DC5!K67)</f>
        <v>5</v>
      </c>
      <c r="L67" s="55">
        <f>SUM(CPT:DC5!L67)</f>
        <v>6</v>
      </c>
      <c r="M67" s="61">
        <f>SUM(CPT:DC5!M67)</f>
        <v>26</v>
      </c>
      <c r="N67" s="70">
        <f>IF(ISERROR(L67+J67+H67+F67),"Invalid Input",L67+J67+H67+F67)</f>
        <v>22</v>
      </c>
      <c r="O67" s="71">
        <f>IF(ISERROR(G67+I67+K67+M67),"Invalid Input",G67+I67+K67+M67)</f>
        <v>43</v>
      </c>
      <c r="P67" s="68">
        <f>SUM(CPT:DC5!P67)</f>
        <v>0</v>
      </c>
      <c r="Q67" s="53">
        <f>IF(ISERROR(P67-O67),"Invalid Input",(P67-O67))</f>
        <v>-43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>
        <f>SUM(CPT:DC5!D68)</f>
        <v>10584</v>
      </c>
      <c r="E68" s="60">
        <f>SUM(CPT:DC5!E68)</f>
        <v>15345</v>
      </c>
      <c r="F68" s="55">
        <f>SUM(CPT:DC5!F68)</f>
        <v>15673</v>
      </c>
      <c r="G68" s="61">
        <f>SUM(CPT:DC5!G68)</f>
        <v>9345</v>
      </c>
      <c r="H68" s="55">
        <f>SUM(CPT:DC5!H68)</f>
        <v>13451</v>
      </c>
      <c r="I68" s="61">
        <f>SUM(CPT:DC5!I68)</f>
        <v>6496</v>
      </c>
      <c r="J68" s="55">
        <f>SUM(CPT:DC5!J68)</f>
        <v>13576</v>
      </c>
      <c r="K68" s="61">
        <f>SUM(CPT:DC5!K68)</f>
        <v>15313</v>
      </c>
      <c r="L68" s="55">
        <f>SUM(CPT:DC5!L68)</f>
        <v>11825</v>
      </c>
      <c r="M68" s="61">
        <f>SUM(CPT:DC5!M68)</f>
        <v>4134</v>
      </c>
      <c r="N68" s="70">
        <f>IF(ISERROR(L68+J68+H68+F68),"Invalid Input",L68+J68+H68+F68)</f>
        <v>54525</v>
      </c>
      <c r="O68" s="71">
        <f>IF(ISERROR(G68+I68+K68+M68),"Invalid Input",G68+I68+K68+M68)</f>
        <v>35288</v>
      </c>
      <c r="P68" s="68">
        <f>SUM(CPT:DC5!P68)</f>
        <v>0</v>
      </c>
      <c r="Q68" s="53">
        <f>IF(ISERROR(P68-O68),"Invalid Input",(P68-O68))</f>
        <v>-35288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>
        <f>SUM(CPT:DC5!D69)</f>
        <v>500</v>
      </c>
      <c r="E69" s="60">
        <f>SUM(CPT:DC5!E69)</f>
        <v>4385</v>
      </c>
      <c r="F69" s="55">
        <f>SUM(CPT:DC5!F69)</f>
        <v>566</v>
      </c>
      <c r="G69" s="61">
        <f>SUM(CPT:DC5!G69)</f>
        <v>307</v>
      </c>
      <c r="H69" s="55">
        <f>SUM(CPT:DC5!H69)</f>
        <v>896</v>
      </c>
      <c r="I69" s="61">
        <f>SUM(CPT:DC5!I69)</f>
        <v>4103</v>
      </c>
      <c r="J69" s="55">
        <f>SUM(CPT:DC5!J69)</f>
        <v>902</v>
      </c>
      <c r="K69" s="61">
        <f>SUM(CPT:DC5!K69)</f>
        <v>2271</v>
      </c>
      <c r="L69" s="55">
        <f>SUM(CPT:DC5!L69)</f>
        <v>1828</v>
      </c>
      <c r="M69" s="61">
        <f>SUM(CPT:DC5!M69)</f>
        <v>203</v>
      </c>
      <c r="N69" s="70">
        <f>IF(ISERROR(L69+J69+H69+F69),"Invalid Input",L69+J69+H69+F69)</f>
        <v>4192</v>
      </c>
      <c r="O69" s="71">
        <f>IF(ISERROR(G69+I69+K69+M69),"Invalid Input",G69+I69+K69+M69)</f>
        <v>6884</v>
      </c>
      <c r="P69" s="68">
        <f>SUM(CPT:DC5!P69)</f>
        <v>0</v>
      </c>
      <c r="Q69" s="53">
        <f>IF(ISERROR(P69-O69),"Invalid Input",(P69-O69))</f>
        <v>-6884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>
        <f>SUM(CPT:DC5!D72)</f>
        <v>15</v>
      </c>
      <c r="E72" s="60">
        <f>SUM(CPT:DC5!E72)</f>
        <v>25</v>
      </c>
      <c r="F72" s="55">
        <f>SUM(CPT:DC5!F72)</f>
        <v>3</v>
      </c>
      <c r="G72" s="61">
        <f>SUM(CPT:DC5!G72)</f>
        <v>9</v>
      </c>
      <c r="H72" s="55">
        <f>SUM(CPT:DC5!H72)</f>
        <v>3</v>
      </c>
      <c r="I72" s="61">
        <f>SUM(CPT:DC5!I72)</f>
        <v>2</v>
      </c>
      <c r="J72" s="55">
        <f>SUM(CPT:DC5!J72)</f>
        <v>8</v>
      </c>
      <c r="K72" s="61">
        <f>SUM(CPT:DC5!K72)</f>
        <v>4</v>
      </c>
      <c r="L72" s="55">
        <f>SUM(CPT:DC5!L72)</f>
        <v>12</v>
      </c>
      <c r="M72" s="61">
        <f>SUM(CPT:DC5!M72)</f>
        <v>10</v>
      </c>
      <c r="N72" s="70">
        <f aca="true" t="shared" si="4" ref="N72:N83">IF(ISERROR(L72+J72+H72+F72),"Invalid Input",L72+J72+H72+F72)</f>
        <v>26</v>
      </c>
      <c r="O72" s="71">
        <f aca="true" t="shared" si="5" ref="O72:O83">IF(ISERROR(G72+I72+K72+M72),"Invalid Input",G72+I72+K72+M72)</f>
        <v>25</v>
      </c>
      <c r="P72" s="68">
        <f>SUM(CPT:DC5!P72)</f>
        <v>0</v>
      </c>
      <c r="Q72" s="53">
        <f aca="true" t="shared" si="6" ref="Q72:Q83">IF(ISERROR(P72-O72),"Invalid Input",(P72-O72))</f>
        <v>-25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>
        <f>SUM(CPT:DC5!D73)</f>
        <v>21</v>
      </c>
      <c r="E73" s="60">
        <f>SUM(CPT:DC5!E73)</f>
        <v>26</v>
      </c>
      <c r="F73" s="55">
        <f>SUM(CPT:DC5!F73)</f>
        <v>7</v>
      </c>
      <c r="G73" s="61">
        <f>SUM(CPT:DC5!G73)</f>
        <v>1</v>
      </c>
      <c r="H73" s="55">
        <f>SUM(CPT:DC5!H73)</f>
        <v>3</v>
      </c>
      <c r="I73" s="61">
        <f>SUM(CPT:DC5!I73)</f>
        <v>2</v>
      </c>
      <c r="J73" s="55">
        <f>SUM(CPT:DC5!J73)</f>
        <v>2</v>
      </c>
      <c r="K73" s="61">
        <f>SUM(CPT:DC5!K73)</f>
        <v>4</v>
      </c>
      <c r="L73" s="55">
        <f>SUM(CPT:DC5!L73)</f>
        <v>5</v>
      </c>
      <c r="M73" s="61">
        <f>SUM(CPT:DC5!M73)</f>
        <v>10</v>
      </c>
      <c r="N73" s="70">
        <f t="shared" si="4"/>
        <v>17</v>
      </c>
      <c r="O73" s="71">
        <f t="shared" si="5"/>
        <v>17</v>
      </c>
      <c r="P73" s="68">
        <f>SUM(CPT:DC5!P73)</f>
        <v>0</v>
      </c>
      <c r="Q73" s="53">
        <f t="shared" si="6"/>
        <v>-17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>
        <f>SUM(CPT:DC5!D74)</f>
        <v>38</v>
      </c>
      <c r="E74" s="60">
        <f>SUM(CPT:DC5!E74)</f>
        <v>20</v>
      </c>
      <c r="F74" s="55">
        <f>SUM(CPT:DC5!F74)</f>
        <v>4</v>
      </c>
      <c r="G74" s="61">
        <f>SUM(CPT:DC5!G74)</f>
        <v>3</v>
      </c>
      <c r="H74" s="55">
        <f>SUM(CPT:DC5!H74)</f>
        <v>13</v>
      </c>
      <c r="I74" s="61">
        <f>SUM(CPT:DC5!I74)</f>
        <v>15</v>
      </c>
      <c r="J74" s="55">
        <f>SUM(CPT:DC5!J74)</f>
        <v>11</v>
      </c>
      <c r="K74" s="61">
        <f>SUM(CPT:DC5!K74)</f>
        <v>13</v>
      </c>
      <c r="L74" s="55">
        <f>SUM(CPT:DC5!L74)</f>
        <v>6</v>
      </c>
      <c r="M74" s="61">
        <f>SUM(CPT:DC5!M74)</f>
        <v>6</v>
      </c>
      <c r="N74" s="70">
        <f t="shared" si="4"/>
        <v>34</v>
      </c>
      <c r="O74" s="71">
        <f t="shared" si="5"/>
        <v>37</v>
      </c>
      <c r="P74" s="68">
        <f>SUM(CPT:DC5!P74)</f>
        <v>0</v>
      </c>
      <c r="Q74" s="53">
        <f t="shared" si="6"/>
        <v>-37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>
        <f>SUM(CPT:DC5!D75)</f>
        <v>1</v>
      </c>
      <c r="E75" s="60">
        <f>SUM(CPT:DC5!E75)</f>
        <v>7</v>
      </c>
      <c r="F75" s="55">
        <f>SUM(CPT:DC5!F75)</f>
        <v>1</v>
      </c>
      <c r="G75" s="61">
        <f>SUM(CPT:DC5!G75)</f>
        <v>0</v>
      </c>
      <c r="H75" s="55">
        <f>SUM(CPT:DC5!H75)</f>
        <v>1</v>
      </c>
      <c r="I75" s="61">
        <f>SUM(CPT:DC5!I75)</f>
        <v>1</v>
      </c>
      <c r="J75" s="55">
        <f>SUM(CPT:DC5!J75)</f>
        <v>0</v>
      </c>
      <c r="K75" s="61">
        <f>SUM(CPT:DC5!K75)</f>
        <v>0</v>
      </c>
      <c r="L75" s="55">
        <f>SUM(CPT:DC5!L75)</f>
        <v>5</v>
      </c>
      <c r="M75" s="61">
        <f>SUM(CPT:DC5!M75)</f>
        <v>16</v>
      </c>
      <c r="N75" s="70">
        <f t="shared" si="4"/>
        <v>7</v>
      </c>
      <c r="O75" s="71">
        <f t="shared" si="5"/>
        <v>17</v>
      </c>
      <c r="P75" s="68">
        <f>SUM(CPT:DC5!P75)</f>
        <v>0</v>
      </c>
      <c r="Q75" s="53">
        <f t="shared" si="6"/>
        <v>-17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>
        <f>SUM(CPT:DC5!D76)</f>
        <v>3</v>
      </c>
      <c r="E76" s="60">
        <f>SUM(CPT:DC5!E76)</f>
        <v>29</v>
      </c>
      <c r="F76" s="55">
        <f>SUM(CPT:DC5!F76)</f>
        <v>0</v>
      </c>
      <c r="G76" s="61">
        <f>SUM(CPT:DC5!G76)</f>
        <v>0</v>
      </c>
      <c r="H76" s="55">
        <f>SUM(CPT:DC5!H76)</f>
        <v>20</v>
      </c>
      <c r="I76" s="61">
        <f>SUM(CPT:DC5!I76)</f>
        <v>743</v>
      </c>
      <c r="J76" s="55">
        <f>SUM(CPT:DC5!J76)</f>
        <v>1</v>
      </c>
      <c r="K76" s="61">
        <f>SUM(CPT:DC5!K76)</f>
        <v>1470</v>
      </c>
      <c r="L76" s="55">
        <f>SUM(CPT:DC5!L76)</f>
        <v>4</v>
      </c>
      <c r="M76" s="61">
        <f>SUM(CPT:DC5!M76)</f>
        <v>3</v>
      </c>
      <c r="N76" s="70">
        <f t="shared" si="4"/>
        <v>25</v>
      </c>
      <c r="O76" s="71">
        <f t="shared" si="5"/>
        <v>2216</v>
      </c>
      <c r="P76" s="68">
        <f>SUM(CPT:DC5!P76)</f>
        <v>0</v>
      </c>
      <c r="Q76" s="53">
        <f t="shared" si="6"/>
        <v>-2216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>
        <f>SUM(CPT:DC5!D77)</f>
        <v>3</v>
      </c>
      <c r="E77" s="60">
        <f>SUM(CPT:DC5!E77)</f>
        <v>4</v>
      </c>
      <c r="F77" s="55">
        <f>SUM(CPT:DC5!F77)</f>
        <v>1</v>
      </c>
      <c r="G77" s="61">
        <f>SUM(CPT:DC5!G77)</f>
        <v>0</v>
      </c>
      <c r="H77" s="55">
        <f>SUM(CPT:DC5!H77)</f>
        <v>0</v>
      </c>
      <c r="I77" s="61">
        <f>SUM(CPT:DC5!I77)</f>
        <v>0</v>
      </c>
      <c r="J77" s="55">
        <f>SUM(CPT:DC5!J77)</f>
        <v>0</v>
      </c>
      <c r="K77" s="61">
        <f>SUM(CPT:DC5!K77)</f>
        <v>0</v>
      </c>
      <c r="L77" s="55">
        <f>SUM(CPT:DC5!L77)</f>
        <v>1</v>
      </c>
      <c r="M77" s="61">
        <f>SUM(CPT:DC5!M77)</f>
        <v>1</v>
      </c>
      <c r="N77" s="70">
        <f t="shared" si="4"/>
        <v>2</v>
      </c>
      <c r="O77" s="71">
        <f t="shared" si="5"/>
        <v>1</v>
      </c>
      <c r="P77" s="68">
        <f>SUM(CPT:DC5!P77)</f>
        <v>0</v>
      </c>
      <c r="Q77" s="53">
        <f t="shared" si="6"/>
        <v>-1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>
        <f>SUM(CPT:DC5!D78)</f>
        <v>5</v>
      </c>
      <c r="E78" s="60">
        <f>SUM(CPT:DC5!E78)</f>
        <v>9</v>
      </c>
      <c r="F78" s="55">
        <f>SUM(CPT:DC5!F78)</f>
        <v>0</v>
      </c>
      <c r="G78" s="61">
        <f>SUM(CPT:DC5!G78)</f>
        <v>0</v>
      </c>
      <c r="H78" s="55">
        <f>SUM(CPT:DC5!H78)</f>
        <v>1</v>
      </c>
      <c r="I78" s="61">
        <f>SUM(CPT:DC5!I78)</f>
        <v>0</v>
      </c>
      <c r="J78" s="55">
        <f>SUM(CPT:DC5!J78)</f>
        <v>1</v>
      </c>
      <c r="K78" s="61">
        <f>SUM(CPT:DC5!K78)</f>
        <v>1</v>
      </c>
      <c r="L78" s="55">
        <f>SUM(CPT:DC5!L78)</f>
        <v>1</v>
      </c>
      <c r="M78" s="61">
        <f>SUM(CPT:DC5!M78)</f>
        <v>4</v>
      </c>
      <c r="N78" s="70">
        <f t="shared" si="4"/>
        <v>3</v>
      </c>
      <c r="O78" s="71">
        <f t="shared" si="5"/>
        <v>5</v>
      </c>
      <c r="P78" s="68">
        <f>SUM(CPT:DC5!P78)</f>
        <v>0</v>
      </c>
      <c r="Q78" s="53">
        <f t="shared" si="6"/>
        <v>-5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>
        <f>SUM(CPT:DC5!D79)</f>
        <v>2</v>
      </c>
      <c r="E79" s="60">
        <f>SUM(CPT:DC5!E79)</f>
        <v>1</v>
      </c>
      <c r="F79" s="55">
        <f>SUM(CPT:DC5!F79)</f>
        <v>0</v>
      </c>
      <c r="G79" s="61">
        <f>SUM(CPT:DC5!G79)</f>
        <v>0</v>
      </c>
      <c r="H79" s="55">
        <f>SUM(CPT:DC5!H79)</f>
        <v>0</v>
      </c>
      <c r="I79" s="61">
        <f>SUM(CPT:DC5!I79)</f>
        <v>0</v>
      </c>
      <c r="J79" s="55">
        <f>SUM(CPT:DC5!J79)</f>
        <v>0</v>
      </c>
      <c r="K79" s="61">
        <f>SUM(CPT:DC5!K79)</f>
        <v>0</v>
      </c>
      <c r="L79" s="55">
        <f>SUM(CPT:DC5!L79)</f>
        <v>1</v>
      </c>
      <c r="M79" s="61">
        <f>SUM(CPT:DC5!M79)</f>
        <v>3</v>
      </c>
      <c r="N79" s="70">
        <f t="shared" si="4"/>
        <v>1</v>
      </c>
      <c r="O79" s="71">
        <f t="shared" si="5"/>
        <v>3</v>
      </c>
      <c r="P79" s="68">
        <f>SUM(CPT:DC5!P79)</f>
        <v>0</v>
      </c>
      <c r="Q79" s="53">
        <f t="shared" si="6"/>
        <v>-3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>
        <f>SUM(CPT:DC5!D80)</f>
        <v>2</v>
      </c>
      <c r="E80" s="60">
        <f>SUM(CPT:DC5!E80)</f>
        <v>16</v>
      </c>
      <c r="F80" s="55">
        <f>SUM(CPT:DC5!F80)</f>
        <v>2</v>
      </c>
      <c r="G80" s="61">
        <f>SUM(CPT:DC5!G80)</f>
        <v>2</v>
      </c>
      <c r="H80" s="55">
        <f>SUM(CPT:DC5!H80)</f>
        <v>0</v>
      </c>
      <c r="I80" s="61">
        <f>SUM(CPT:DC5!I80)</f>
        <v>0</v>
      </c>
      <c r="J80" s="55">
        <f>SUM(CPT:DC5!J80)</f>
        <v>4</v>
      </c>
      <c r="K80" s="61">
        <f>SUM(CPT:DC5!K80)</f>
        <v>1</v>
      </c>
      <c r="L80" s="55">
        <f>SUM(CPT:DC5!L80)</f>
        <v>3</v>
      </c>
      <c r="M80" s="61">
        <f>SUM(CPT:DC5!M80)</f>
        <v>3</v>
      </c>
      <c r="N80" s="70">
        <f t="shared" si="4"/>
        <v>9</v>
      </c>
      <c r="O80" s="71">
        <f t="shared" si="5"/>
        <v>6</v>
      </c>
      <c r="P80" s="68">
        <f>SUM(CPT:DC5!P80)</f>
        <v>0</v>
      </c>
      <c r="Q80" s="53">
        <f t="shared" si="6"/>
        <v>-6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>
        <f>SUM(CPT:DC5!D81)</f>
        <v>0</v>
      </c>
      <c r="E81" s="60">
        <f>SUM(CPT:DC5!E81)</f>
        <v>0</v>
      </c>
      <c r="F81" s="55">
        <f>SUM(CPT:DC5!F81)</f>
        <v>0</v>
      </c>
      <c r="G81" s="61">
        <f>SUM(CPT:DC5!G81)</f>
        <v>0</v>
      </c>
      <c r="H81" s="55">
        <f>SUM(CPT:DC5!H81)</f>
        <v>0</v>
      </c>
      <c r="I81" s="61">
        <f>SUM(CPT:DC5!I81)</f>
        <v>0</v>
      </c>
      <c r="J81" s="55">
        <f>SUM(CPT:DC5!J81)</f>
        <v>0</v>
      </c>
      <c r="K81" s="61">
        <f>SUM(CPT:DC5!K81)</f>
        <v>0</v>
      </c>
      <c r="L81" s="55">
        <f>SUM(CPT:DC5!L81)</f>
        <v>0</v>
      </c>
      <c r="M81" s="61">
        <f>SUM(CPT:DC5!M81)</f>
        <v>0</v>
      </c>
      <c r="N81" s="70">
        <f t="shared" si="4"/>
        <v>0</v>
      </c>
      <c r="O81" s="71">
        <f t="shared" si="5"/>
        <v>0</v>
      </c>
      <c r="P81" s="68">
        <f>SUM(CPT:DC5!P81)</f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>
        <f>SUM(CPT:DC5!D82)</f>
        <v>0</v>
      </c>
      <c r="E82" s="60">
        <f>SUM(CPT:DC5!E82)</f>
        <v>4</v>
      </c>
      <c r="F82" s="55">
        <f>SUM(CPT:DC5!F82)</f>
        <v>1</v>
      </c>
      <c r="G82" s="61">
        <f>SUM(CPT:DC5!G82)</f>
        <v>1</v>
      </c>
      <c r="H82" s="55">
        <f>SUM(CPT:DC5!H82)</f>
        <v>2</v>
      </c>
      <c r="I82" s="61">
        <f>SUM(CPT:DC5!I82)</f>
        <v>0</v>
      </c>
      <c r="J82" s="55">
        <f>SUM(CPT:DC5!J82)</f>
        <v>0</v>
      </c>
      <c r="K82" s="61">
        <f>SUM(CPT:DC5!K82)</f>
        <v>0</v>
      </c>
      <c r="L82" s="55">
        <f>SUM(CPT:DC5!L82)</f>
        <v>0</v>
      </c>
      <c r="M82" s="61">
        <f>SUM(CPT:DC5!M82)</f>
        <v>0</v>
      </c>
      <c r="N82" s="70">
        <f t="shared" si="4"/>
        <v>3</v>
      </c>
      <c r="O82" s="71">
        <f t="shared" si="5"/>
        <v>1</v>
      </c>
      <c r="P82" s="68">
        <f>SUM(CPT:DC5!P82)</f>
        <v>0</v>
      </c>
      <c r="Q82" s="53">
        <f t="shared" si="6"/>
        <v>-1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>
        <f>SUM(CPT:DC5!D83)</f>
        <v>21</v>
      </c>
      <c r="E83" s="60">
        <f>SUM(CPT:DC5!E83)</f>
        <v>4</v>
      </c>
      <c r="F83" s="55">
        <f>SUM(CPT:DC5!F83)</f>
        <v>0</v>
      </c>
      <c r="G83" s="61">
        <f>SUM(CPT:DC5!G83)</f>
        <v>1</v>
      </c>
      <c r="H83" s="55">
        <f>SUM(CPT:DC5!H83)</f>
        <v>2</v>
      </c>
      <c r="I83" s="61">
        <f>SUM(CPT:DC5!I83)</f>
        <v>0</v>
      </c>
      <c r="J83" s="55">
        <f>SUM(CPT:DC5!J83)</f>
        <v>0</v>
      </c>
      <c r="K83" s="61">
        <f>SUM(CPT:DC5!K83)</f>
        <v>0</v>
      </c>
      <c r="L83" s="55">
        <f>SUM(CPT:DC5!L83)</f>
        <v>3</v>
      </c>
      <c r="M83" s="61">
        <f>SUM(CPT:DC5!M83)</f>
        <v>2</v>
      </c>
      <c r="N83" s="70">
        <f t="shared" si="4"/>
        <v>5</v>
      </c>
      <c r="O83" s="71">
        <f t="shared" si="5"/>
        <v>3</v>
      </c>
      <c r="P83" s="68">
        <f>SUM(CPT:DC5!P83)</f>
        <v>0</v>
      </c>
      <c r="Q83" s="53">
        <f t="shared" si="6"/>
        <v>-3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>
        <f>SUM(CPT:DC5!D86)</f>
        <v>247</v>
      </c>
      <c r="E86" s="60">
        <f>SUM(CPT:DC5!E86)</f>
        <v>54417</v>
      </c>
      <c r="F86" s="55">
        <f>SUM(CPT:DC5!F86)</f>
        <v>10533</v>
      </c>
      <c r="G86" s="61">
        <f>SUM(CPT:DC5!G86)</f>
        <v>16203</v>
      </c>
      <c r="H86" s="55">
        <f>SUM(CPT:DC5!H86)</f>
        <v>10791</v>
      </c>
      <c r="I86" s="61">
        <f>SUM(CPT:DC5!I86)</f>
        <v>19695</v>
      </c>
      <c r="J86" s="55">
        <f>SUM(CPT:DC5!J86)</f>
        <v>10968</v>
      </c>
      <c r="K86" s="61">
        <f>SUM(CPT:DC5!K86)</f>
        <v>18565</v>
      </c>
      <c r="L86" s="55">
        <f>SUM(CPT:DC5!L86)</f>
        <v>15128</v>
      </c>
      <c r="M86" s="61">
        <f>SUM(CPT:DC5!M86)</f>
        <v>7216</v>
      </c>
      <c r="N86" s="70">
        <f>IF(ISERROR(L86+J86+H86+F86),"Invalid Input",L86+J86+H86+F86)</f>
        <v>47420</v>
      </c>
      <c r="O86" s="71">
        <f>IF(ISERROR(G86+I86+K86+M86),"Invalid Input",G86+I86+K86+M86)</f>
        <v>61679</v>
      </c>
      <c r="P86" s="68">
        <f>SUM(CPT:DC5!P86)</f>
        <v>0</v>
      </c>
      <c r="Q86" s="53">
        <f>IF(ISERROR(P86-O86),"Invalid Input",(P86-O86))</f>
        <v>-61679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SheetNames!A2</f>
        <v>Summary</v>
      </c>
    </row>
  </sheetData>
  <sheetProtection/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ignoredErrors>
    <ignoredError sqref="D5:Q17 D19:Q87 F18:N18 Q18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49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DC3 - Overberg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/>
      <c r="E5" s="90" t="s">
        <v>37</v>
      </c>
    </row>
    <row r="6" spans="3:5" ht="14.25">
      <c r="C6" s="110" t="s">
        <v>30</v>
      </c>
      <c r="D6" s="121"/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194</v>
      </c>
      <c r="F86" s="55"/>
      <c r="G86" s="61">
        <v>70</v>
      </c>
      <c r="H86" s="55"/>
      <c r="I86" s="61">
        <v>82</v>
      </c>
      <c r="J86" s="55"/>
      <c r="K86" s="61">
        <v>39</v>
      </c>
      <c r="L86" s="55"/>
      <c r="M86" s="61">
        <v>17</v>
      </c>
      <c r="N86" s="70">
        <f>IF(ISERROR(L86+J86+H86+F86),"Invalid Input",L86+J86+H86+F86)</f>
        <v>0</v>
      </c>
      <c r="O86" s="71">
        <f>IF(ISERROR(G86+I86+K86+M86),"Invalid Input",G86+I86+K86+M86)</f>
        <v>208</v>
      </c>
      <c r="P86" s="68">
        <v>0</v>
      </c>
      <c r="Q86" s="53">
        <f>IF(ISERROR(P86-O86),"Invalid Input",(P86-O86))</f>
        <v>-208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SheetNames!A20</f>
        <v>DC3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5" sqref="D5:D1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WC041 - Kannaland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4932</v>
      </c>
      <c r="E5" s="90" t="s">
        <v>37</v>
      </c>
    </row>
    <row r="6" spans="3:5" ht="14.25">
      <c r="C6" s="110" t="s">
        <v>30</v>
      </c>
      <c r="D6" s="121">
        <v>337</v>
      </c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3780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99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4932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337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4468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4811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337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0</v>
      </c>
      <c r="E24" s="60"/>
      <c r="F24" s="55">
        <v>0</v>
      </c>
      <c r="G24" s="61">
        <v>0</v>
      </c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/>
      <c r="F25" s="55">
        <v>0</v>
      </c>
      <c r="G25" s="61">
        <v>0</v>
      </c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v>0</v>
      </c>
      <c r="E26" s="60"/>
      <c r="F26" s="55">
        <v>0</v>
      </c>
      <c r="G26" s="61">
        <v>0</v>
      </c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>
        <v>0</v>
      </c>
      <c r="E27" s="60"/>
      <c r="F27" s="55">
        <v>0</v>
      </c>
      <c r="G27" s="61">
        <v>0</v>
      </c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>
        <v>0</v>
      </c>
      <c r="E28" s="60"/>
      <c r="F28" s="55">
        <v>0</v>
      </c>
      <c r="G28" s="61">
        <v>0</v>
      </c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0</v>
      </c>
      <c r="E29" s="60"/>
      <c r="F29" s="55">
        <v>0</v>
      </c>
      <c r="G29" s="61">
        <v>0</v>
      </c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0</v>
      </c>
      <c r="E30" s="60"/>
      <c r="F30" s="55">
        <v>0</v>
      </c>
      <c r="G30" s="61">
        <v>0</v>
      </c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/>
      <c r="F31" s="55">
        <v>0</v>
      </c>
      <c r="G31" s="61">
        <v>0</v>
      </c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0</v>
      </c>
      <c r="E32" s="60"/>
      <c r="F32" s="55">
        <v>0</v>
      </c>
      <c r="G32" s="61">
        <v>0</v>
      </c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0</v>
      </c>
      <c r="E33" s="60"/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>
        <v>0</v>
      </c>
      <c r="E34" s="60"/>
      <c r="F34" s="55">
        <v>0</v>
      </c>
      <c r="G34" s="61">
        <v>0</v>
      </c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0</v>
      </c>
      <c r="E35" s="60"/>
      <c r="F35" s="55">
        <v>0</v>
      </c>
      <c r="G35" s="61">
        <v>0</v>
      </c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>
        <v>0</v>
      </c>
      <c r="E36" s="60"/>
      <c r="F36" s="55">
        <v>0</v>
      </c>
      <c r="G36" s="61">
        <v>0</v>
      </c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>
        <v>337</v>
      </c>
      <c r="J53" s="55"/>
      <c r="K53" s="61">
        <v>337</v>
      </c>
      <c r="L53" s="55"/>
      <c r="M53" s="61">
        <v>337</v>
      </c>
      <c r="N53" s="70">
        <f>IF(ISERROR(L53+J53+H53+F53),"Invalid Input",L53+J53+H53+F53)</f>
        <v>0</v>
      </c>
      <c r="O53" s="71">
        <f>IF(ISERROR(G53+I53+K53+M53),"Invalid Input",G53+I53+K53+M53)</f>
        <v>1011</v>
      </c>
      <c r="P53" s="68">
        <v>0</v>
      </c>
      <c r="Q53" s="53">
        <f>IF(ISERROR(P53-O53),"Invalid Input",(P53-O53))</f>
        <v>-1011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>
        <v>4914</v>
      </c>
      <c r="E54" s="60">
        <v>4914</v>
      </c>
      <c r="F54" s="55">
        <v>4905</v>
      </c>
      <c r="G54" s="61">
        <v>4905</v>
      </c>
      <c r="H54" s="55">
        <v>4914</v>
      </c>
      <c r="I54" s="61">
        <v>4928</v>
      </c>
      <c r="J54" s="55">
        <v>4914</v>
      </c>
      <c r="K54" s="61">
        <v>4928</v>
      </c>
      <c r="L54" s="55">
        <v>4914</v>
      </c>
      <c r="M54" s="61">
        <v>4932</v>
      </c>
      <c r="N54" s="70">
        <f>IF(ISERROR(L54+J54+H54+F54),"Invalid Input",L54+J54+H54+F54)</f>
        <v>19647</v>
      </c>
      <c r="O54" s="71">
        <f>IF(ISERROR(G54+I54+K54+M54),"Invalid Input",G54+I54+K54+M54)</f>
        <v>19693</v>
      </c>
      <c r="P54" s="68">
        <v>0</v>
      </c>
      <c r="Q54" s="53">
        <f>IF(ISERROR(P54-O54),"Invalid Input",(P54-O54))</f>
        <v>-19693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>
        <v>4808</v>
      </c>
      <c r="E58" s="60">
        <v>4460</v>
      </c>
      <c r="F58" s="55">
        <v>4444</v>
      </c>
      <c r="G58" s="61">
        <v>4444</v>
      </c>
      <c r="H58" s="55">
        <v>4460</v>
      </c>
      <c r="I58" s="61">
        <v>4465</v>
      </c>
      <c r="J58" s="55">
        <v>4460</v>
      </c>
      <c r="K58" s="61">
        <v>4465</v>
      </c>
      <c r="L58" s="55">
        <v>4460</v>
      </c>
      <c r="M58" s="61">
        <v>4468</v>
      </c>
      <c r="N58" s="70">
        <f>IF(ISERROR(L58+J58+H58+F58),"Invalid Input",L58+J58+H58+F58)</f>
        <v>17824</v>
      </c>
      <c r="O58" s="71">
        <f>IF(ISERROR(G58+I58+K58+M58),"Invalid Input",G58+I58+K58+M58)</f>
        <v>17842</v>
      </c>
      <c r="P58" s="68">
        <v>0</v>
      </c>
      <c r="Q58" s="53">
        <f>IF(ISERROR(P58-O58),"Invalid Input",(P58-O58))</f>
        <v>-17842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>
        <v>0</v>
      </c>
      <c r="E61" s="60">
        <v>4805</v>
      </c>
      <c r="F61" s="55">
        <v>4800</v>
      </c>
      <c r="G61" s="61">
        <v>4788</v>
      </c>
      <c r="H61" s="55">
        <v>4800</v>
      </c>
      <c r="I61" s="61">
        <v>4804</v>
      </c>
      <c r="J61" s="55">
        <v>4800</v>
      </c>
      <c r="K61" s="61">
        <v>4804</v>
      </c>
      <c r="L61" s="55">
        <v>4800</v>
      </c>
      <c r="M61" s="61">
        <v>4811</v>
      </c>
      <c r="N61" s="70">
        <f>IF(ISERROR(L61+J61+H61+F61),"Invalid Input",L61+J61+H61+F61)</f>
        <v>19200</v>
      </c>
      <c r="O61" s="71">
        <f>IF(ISERROR(G61+I61+K61+M61),"Invalid Input",G61+I61+K61+M61)</f>
        <v>19207</v>
      </c>
      <c r="P61" s="68">
        <v>0</v>
      </c>
      <c r="Q61" s="53">
        <f>IF(ISERROR(P61-O61),"Invalid Input",(P61-O61))</f>
        <v>-19207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>
        <v>0</v>
      </c>
      <c r="E63" s="60"/>
      <c r="F63" s="55"/>
      <c r="G63" s="61"/>
      <c r="H63" s="55"/>
      <c r="I63" s="61">
        <v>337</v>
      </c>
      <c r="J63" s="55"/>
      <c r="K63" s="61">
        <v>337</v>
      </c>
      <c r="L63" s="55"/>
      <c r="M63" s="61">
        <v>337</v>
      </c>
      <c r="N63" s="70">
        <f>IF(ISERROR(L63+J63+H63+F63),"Invalid Input",L63+J63+H63+F63)</f>
        <v>0</v>
      </c>
      <c r="O63" s="71">
        <f>IF(ISERROR(G63+I63+K63+M63),"Invalid Input",G63+I63+K63+M63)</f>
        <v>1011</v>
      </c>
      <c r="P63" s="68">
        <v>0</v>
      </c>
      <c r="Q63" s="53">
        <f>IF(ISERROR(P63-O63),"Invalid Input",(P63-O63))</f>
        <v>-1011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>
        <v>3530</v>
      </c>
      <c r="E66" s="60">
        <v>3525</v>
      </c>
      <c r="F66" s="55">
        <v>3534</v>
      </c>
      <c r="G66" s="61">
        <v>3534</v>
      </c>
      <c r="H66" s="55">
        <v>3525</v>
      </c>
      <c r="I66" s="61">
        <v>3761</v>
      </c>
      <c r="J66" s="55">
        <v>3525</v>
      </c>
      <c r="K66" s="61">
        <v>3761</v>
      </c>
      <c r="L66" s="55">
        <v>3525</v>
      </c>
      <c r="M66" s="61">
        <v>3780</v>
      </c>
      <c r="N66" s="70">
        <f>IF(ISERROR(L66+J66+H66+F66),"Invalid Input",L66+J66+H66+F66)</f>
        <v>14109</v>
      </c>
      <c r="O66" s="71">
        <f>IF(ISERROR(G66+I66+K66+M66),"Invalid Input",G66+I66+K66+M66)</f>
        <v>14836</v>
      </c>
      <c r="P66" s="68">
        <v>0</v>
      </c>
      <c r="Q66" s="53">
        <f>IF(ISERROR(P66-O66),"Invalid Input",(P66-O66))</f>
        <v>-14836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>
        <v>2665</v>
      </c>
      <c r="E68" s="60">
        <v>2700</v>
      </c>
      <c r="F68" s="55">
        <v>2531</v>
      </c>
      <c r="G68" s="61">
        <v>2531</v>
      </c>
      <c r="H68" s="55">
        <v>2700</v>
      </c>
      <c r="I68" s="61">
        <v>2444</v>
      </c>
      <c r="J68" s="55">
        <v>2700</v>
      </c>
      <c r="K68" s="61">
        <v>2444</v>
      </c>
      <c r="L68" s="55">
        <v>2700</v>
      </c>
      <c r="M68" s="61">
        <v>2580</v>
      </c>
      <c r="N68" s="70">
        <f>IF(ISERROR(L68+J68+H68+F68),"Invalid Input",L68+J68+H68+F68)</f>
        <v>10631</v>
      </c>
      <c r="O68" s="71">
        <f>IF(ISERROR(G68+I68+K68+M68),"Invalid Input",G68+I68+K68+M68)</f>
        <v>9999</v>
      </c>
      <c r="P68" s="68">
        <v>0</v>
      </c>
      <c r="Q68" s="53">
        <f>IF(ISERROR(P68-O68),"Invalid Input",(P68-O68))</f>
        <v>-9999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>
        <v>0</v>
      </c>
      <c r="E69" s="60"/>
      <c r="F69" s="55"/>
      <c r="G69" s="61"/>
      <c r="H69" s="55">
        <v>18</v>
      </c>
      <c r="I69" s="61">
        <v>18</v>
      </c>
      <c r="J69" s="55">
        <v>18</v>
      </c>
      <c r="K69" s="61">
        <v>18</v>
      </c>
      <c r="L69" s="55">
        <v>18</v>
      </c>
      <c r="M69" s="61">
        <v>18</v>
      </c>
      <c r="N69" s="70">
        <f>IF(ISERROR(L69+J69+H69+F69),"Invalid Input",L69+J69+H69+F69)</f>
        <v>54</v>
      </c>
      <c r="O69" s="71">
        <f>IF(ISERROR(G69+I69+K69+M69),"Invalid Input",G69+I69+K69+M69)</f>
        <v>54</v>
      </c>
      <c r="P69" s="68">
        <v>0</v>
      </c>
      <c r="Q69" s="53">
        <f>IF(ISERROR(P69-O69),"Invalid Input",(P69-O69))</f>
        <v>-54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>
        <v>0</v>
      </c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>
        <v>0</v>
      </c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>
        <v>0</v>
      </c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>
        <v>0</v>
      </c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>
        <v>0</v>
      </c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>
        <v>0</v>
      </c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>
        <v>0</v>
      </c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>
        <v>0</v>
      </c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>
        <v>0</v>
      </c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>
        <v>0</v>
      </c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>
        <v>0</v>
      </c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>
        <v>0</v>
      </c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>
        <v>207</v>
      </c>
      <c r="E86" s="60">
        <v>182</v>
      </c>
      <c r="F86" s="55">
        <v>60</v>
      </c>
      <c r="G86" s="61">
        <v>197</v>
      </c>
      <c r="H86" s="55">
        <v>60</v>
      </c>
      <c r="I86" s="61">
        <v>205</v>
      </c>
      <c r="J86" s="55">
        <v>60</v>
      </c>
      <c r="K86" s="61">
        <v>205</v>
      </c>
      <c r="L86" s="55">
        <v>62</v>
      </c>
      <c r="M86" s="61">
        <v>184</v>
      </c>
      <c r="N86" s="70">
        <f>IF(ISERROR(L86+J86+H86+F86),"Invalid Input",L86+J86+H86+F86)</f>
        <v>242</v>
      </c>
      <c r="O86" s="71">
        <f>IF(ISERROR(G86+I86+K86+M86),"Invalid Input",G86+I86+K86+M86)</f>
        <v>791</v>
      </c>
      <c r="P86" s="68">
        <v>0</v>
      </c>
      <c r="Q86" s="53">
        <f>IF(ISERROR(P86-O86),"Invalid Input",(P86-O86))</f>
        <v>-791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SheetNames!A21</f>
        <v>WC041</v>
      </c>
    </row>
  </sheetData>
  <sheetProtection/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L25" sqref="L2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WC042 - Hessequa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/>
      <c r="E5" s="90" t="s">
        <v>37</v>
      </c>
    </row>
    <row r="6" spans="3:5" ht="14.25">
      <c r="C6" s="110" t="s">
        <v>30</v>
      </c>
      <c r="D6" s="121"/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SheetNames!A22</f>
        <v>WC042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WC043 - Mossel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32663</v>
      </c>
      <c r="E5" s="90" t="s">
        <v>37</v>
      </c>
    </row>
    <row r="6" spans="3:5" ht="14.25">
      <c r="C6" s="110" t="s">
        <v>30</v>
      </c>
      <c r="D6" s="121">
        <v>2502</v>
      </c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32663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2502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35514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2502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29175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2502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34425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2502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 t="s">
        <v>219</v>
      </c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 t="s">
        <v>219</v>
      </c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 t="s">
        <v>219</v>
      </c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 t="s">
        <v>219</v>
      </c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 t="s">
        <v>219</v>
      </c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 t="s">
        <v>219</v>
      </c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 t="s">
        <v>219</v>
      </c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 t="s">
        <v>219</v>
      </c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 t="s">
        <v>219</v>
      </c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 t="s">
        <v>219</v>
      </c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 t="s">
        <v>219</v>
      </c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 t="s">
        <v>219</v>
      </c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 t="s">
        <v>219</v>
      </c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 t="s">
        <v>219</v>
      </c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 t="s">
        <v>219</v>
      </c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 t="s">
        <v>219</v>
      </c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 t="s">
        <v>219</v>
      </c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 t="s">
        <v>219</v>
      </c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 t="s">
        <v>219</v>
      </c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 t="s">
        <v>219</v>
      </c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 t="s">
        <v>219</v>
      </c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 t="s">
        <v>219</v>
      </c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 t="s">
        <v>219</v>
      </c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 t="s">
        <v>219</v>
      </c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 t="s">
        <v>219</v>
      </c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 t="s">
        <v>219</v>
      </c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 t="s">
        <v>219</v>
      </c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 t="s">
        <v>219</v>
      </c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 t="s">
        <v>219</v>
      </c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 t="s">
        <v>219</v>
      </c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 t="s">
        <v>219</v>
      </c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 t="s">
        <v>219</v>
      </c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 t="s">
        <v>219</v>
      </c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 t="s">
        <v>219</v>
      </c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 t="s">
        <v>219</v>
      </c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 t="s">
        <v>219</v>
      </c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 t="s">
        <v>219</v>
      </c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 t="s">
        <v>219</v>
      </c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 t="s">
        <v>219</v>
      </c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 t="s">
        <v>219</v>
      </c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 t="s">
        <v>219</v>
      </c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 t="s">
        <v>219</v>
      </c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 t="s">
        <v>219</v>
      </c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554</v>
      </c>
      <c r="F86" s="55">
        <v>150</v>
      </c>
      <c r="G86" s="61">
        <v>652</v>
      </c>
      <c r="H86" s="55">
        <v>125</v>
      </c>
      <c r="I86" s="61">
        <v>161</v>
      </c>
      <c r="J86" s="55">
        <v>125</v>
      </c>
      <c r="K86" s="61">
        <v>116</v>
      </c>
      <c r="L86" s="55">
        <v>154</v>
      </c>
      <c r="M86" s="61">
        <v>17</v>
      </c>
      <c r="N86" s="70">
        <f>IF(ISERROR(L86+J86+H86+F86),"Invalid Input",L86+J86+H86+F86)</f>
        <v>554</v>
      </c>
      <c r="O86" s="71">
        <f>IF(ISERROR(G86+I86+K86+M86),"Invalid Input",G86+I86+K86+M86)</f>
        <v>946</v>
      </c>
      <c r="P86" s="68">
        <v>0</v>
      </c>
      <c r="Q86" s="53">
        <f>IF(ISERROR(P86-O86),"Invalid Input",(P86-O86))</f>
        <v>-946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SheetNames!A23</f>
        <v>WC043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89" zoomScaleNormal="89" zoomScalePageLayoutView="0" workbookViewId="0" topLeftCell="A10">
      <selection activeCell="D24" sqref="D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WC044 - George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15832</v>
      </c>
      <c r="E5" s="90" t="s">
        <v>37</v>
      </c>
    </row>
    <row r="6" spans="3:5" ht="14.25">
      <c r="C6" s="110" t="s">
        <v>30</v>
      </c>
      <c r="D6" s="121">
        <v>7918</v>
      </c>
      <c r="E6" s="89" t="s">
        <v>33</v>
      </c>
    </row>
    <row r="7" spans="1:20" ht="27">
      <c r="A7" s="67"/>
      <c r="B7" s="62"/>
      <c r="C7" s="111" t="s">
        <v>64</v>
      </c>
      <c r="D7" s="122">
        <v>19376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43878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3467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37261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7918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39124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7918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37980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7918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0</v>
      </c>
      <c r="E35" s="60">
        <v>266</v>
      </c>
      <c r="F35" s="55">
        <v>100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166</v>
      </c>
      <c r="M35" s="61">
        <v>113</v>
      </c>
      <c r="N35" s="70">
        <f t="shared" si="1"/>
        <v>266</v>
      </c>
      <c r="O35" s="71">
        <f t="shared" si="2"/>
        <v>113</v>
      </c>
      <c r="P35" s="68">
        <v>0</v>
      </c>
      <c r="Q35" s="53">
        <f t="shared" si="3"/>
        <v>-113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>
        <v>0</v>
      </c>
      <c r="E40" s="60">
        <v>0</v>
      </c>
      <c r="F40" s="55">
        <v>0</v>
      </c>
      <c r="G40" s="61">
        <v>3</v>
      </c>
      <c r="H40" s="55">
        <v>0</v>
      </c>
      <c r="I40" s="61">
        <v>1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4</v>
      </c>
      <c r="P40" s="68">
        <v>0</v>
      </c>
      <c r="Q40" s="53">
        <f>IF(ISERROR(P40-O40),"Invalid Input",(P40-O40))</f>
        <v>-4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>
        <v>0</v>
      </c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>
        <v>108</v>
      </c>
      <c r="H54" s="55"/>
      <c r="I54" s="61">
        <v>75</v>
      </c>
      <c r="J54" s="55"/>
      <c r="K54" s="61">
        <v>31</v>
      </c>
      <c r="L54" s="55"/>
      <c r="M54" s="61">
        <v>59</v>
      </c>
      <c r="N54" s="70">
        <f>IF(ISERROR(L54+J54+H54+F54),"Invalid Input",L54+J54+H54+F54)</f>
        <v>0</v>
      </c>
      <c r="O54" s="71">
        <f>IF(ISERROR(G54+I54+K54+M54),"Invalid Input",G54+I54+K54+M54)</f>
        <v>273</v>
      </c>
      <c r="P54" s="68">
        <v>0</v>
      </c>
      <c r="Q54" s="53">
        <f>IF(ISERROR(P54-O54),"Invalid Input",(P54-O54))</f>
        <v>-273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>
        <v>62722</v>
      </c>
      <c r="G61" s="61">
        <v>62722</v>
      </c>
      <c r="H61" s="55">
        <v>62722</v>
      </c>
      <c r="I61" s="61">
        <v>62722</v>
      </c>
      <c r="J61" s="55"/>
      <c r="K61" s="61">
        <v>62722</v>
      </c>
      <c r="L61" s="55"/>
      <c r="M61" s="61"/>
      <c r="N61" s="70">
        <f>IF(ISERROR(L61+J61+H61+F61),"Invalid Input",L61+J61+H61+F61)</f>
        <v>125444</v>
      </c>
      <c r="O61" s="71">
        <f>IF(ISERROR(G61+I61+K61+M61),"Invalid Input",G61+I61+K61+M61)</f>
        <v>188166</v>
      </c>
      <c r="P61" s="68">
        <v>0</v>
      </c>
      <c r="Q61" s="53">
        <f>IF(ISERROR(P61-O61),"Invalid Input",(P61-O61))</f>
        <v>-188166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>
        <v>3</v>
      </c>
      <c r="G62" s="61">
        <v>7</v>
      </c>
      <c r="H62" s="55">
        <v>3</v>
      </c>
      <c r="I62" s="61">
        <v>5</v>
      </c>
      <c r="J62" s="55">
        <v>3</v>
      </c>
      <c r="K62" s="61"/>
      <c r="L62" s="55"/>
      <c r="M62" s="61"/>
      <c r="N62" s="70">
        <f>IF(ISERROR(L62+J62+H62+F62),"Invalid Input",L62+J62+H62+F62)</f>
        <v>9</v>
      </c>
      <c r="O62" s="71">
        <f>IF(ISERROR(G62+I62+K62+M62),"Invalid Input",G62+I62+K62+M62)</f>
        <v>12</v>
      </c>
      <c r="P62" s="68">
        <v>0</v>
      </c>
      <c r="Q62" s="53">
        <f>IF(ISERROR(P62-O62),"Invalid Input",(P62-O62))</f>
        <v>-12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>
        <v>8483</v>
      </c>
      <c r="H63" s="55"/>
      <c r="I63" s="61">
        <v>8483</v>
      </c>
      <c r="J63" s="55"/>
      <c r="K63" s="61">
        <v>8483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25449</v>
      </c>
      <c r="P63" s="68">
        <v>0</v>
      </c>
      <c r="Q63" s="53">
        <f>IF(ISERROR(P63-O63),"Invalid Input",(P63-O63))</f>
        <v>-25449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>
        <v>620</v>
      </c>
      <c r="F66" s="55"/>
      <c r="G66" s="61">
        <v>165</v>
      </c>
      <c r="H66" s="55"/>
      <c r="I66" s="61"/>
      <c r="J66" s="55"/>
      <c r="K66" s="61">
        <v>41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206</v>
      </c>
      <c r="P66" s="68">
        <v>0</v>
      </c>
      <c r="Q66" s="53">
        <f>IF(ISERROR(P66-O66),"Invalid Input",(P66-O66))</f>
        <v>-206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>
        <v>4</v>
      </c>
      <c r="E67" s="60">
        <v>2</v>
      </c>
      <c r="F67" s="55"/>
      <c r="G67" s="61"/>
      <c r="H67" s="55"/>
      <c r="I67" s="61"/>
      <c r="J67" s="55"/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>
        <v>4946</v>
      </c>
      <c r="E68" s="60">
        <v>110</v>
      </c>
      <c r="F68" s="55">
        <v>30</v>
      </c>
      <c r="G68" s="61">
        <v>30</v>
      </c>
      <c r="H68" s="55"/>
      <c r="I68" s="61"/>
      <c r="J68" s="55"/>
      <c r="K68" s="61">
        <v>122</v>
      </c>
      <c r="L68" s="55"/>
      <c r="M68" s="61"/>
      <c r="N68" s="70">
        <f>IF(ISERROR(L68+J68+H68+F68),"Invalid Input",L68+J68+H68+F68)</f>
        <v>30</v>
      </c>
      <c r="O68" s="71">
        <f>IF(ISERROR(G68+I68+K68+M68),"Invalid Input",G68+I68+K68+M68)</f>
        <v>152</v>
      </c>
      <c r="P68" s="68">
        <v>0</v>
      </c>
      <c r="Q68" s="53">
        <f>IF(ISERROR(P68-O68),"Invalid Input",(P68-O68))</f>
        <v>-152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>
        <v>11</v>
      </c>
      <c r="F72" s="55"/>
      <c r="G72" s="61">
        <v>8</v>
      </c>
      <c r="H72" s="55"/>
      <c r="I72" s="61"/>
      <c r="J72" s="55">
        <v>6</v>
      </c>
      <c r="K72" s="61">
        <v>4</v>
      </c>
      <c r="L72" s="55">
        <v>8</v>
      </c>
      <c r="M72" s="61">
        <v>7</v>
      </c>
      <c r="N72" s="70">
        <f aca="true" t="shared" si="4" ref="N72:N83">IF(ISERROR(L72+J72+H72+F72),"Invalid Input",L72+J72+H72+F72)</f>
        <v>14</v>
      </c>
      <c r="O72" s="71">
        <f aca="true" t="shared" si="5" ref="O72:O83">IF(ISERROR(G72+I72+K72+M72),"Invalid Input",G72+I72+K72+M72)</f>
        <v>19</v>
      </c>
      <c r="P72" s="68">
        <v>0</v>
      </c>
      <c r="Q72" s="53">
        <f aca="true" t="shared" si="6" ref="Q72:Q83">IF(ISERROR(P72-O72),"Invalid Input",(P72-O72))</f>
        <v>-19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>
        <v>0</v>
      </c>
      <c r="E73" s="60">
        <v>0</v>
      </c>
      <c r="F73" s="55">
        <v>0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>
        <v>37</v>
      </c>
      <c r="E74" s="60">
        <v>1</v>
      </c>
      <c r="F74" s="55">
        <v>1</v>
      </c>
      <c r="G74" s="61">
        <v>0</v>
      </c>
      <c r="H74" s="55"/>
      <c r="I74" s="61"/>
      <c r="J74" s="55"/>
      <c r="K74" s="61"/>
      <c r="L74" s="55">
        <v>1</v>
      </c>
      <c r="M74" s="61">
        <v>1</v>
      </c>
      <c r="N74" s="70">
        <f t="shared" si="4"/>
        <v>2</v>
      </c>
      <c r="O74" s="71">
        <f t="shared" si="5"/>
        <v>1</v>
      </c>
      <c r="P74" s="68">
        <v>0</v>
      </c>
      <c r="Q74" s="53">
        <f t="shared" si="6"/>
        <v>-1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>
        <v>0</v>
      </c>
      <c r="E75" s="60">
        <v>0</v>
      </c>
      <c r="F75" s="55">
        <v>0</v>
      </c>
      <c r="G75" s="61">
        <v>0</v>
      </c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>
        <v>3</v>
      </c>
      <c r="E78" s="60">
        <v>3</v>
      </c>
      <c r="F78" s="55">
        <v>0</v>
      </c>
      <c r="G78" s="61">
        <v>0</v>
      </c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>
        <v>0</v>
      </c>
      <c r="E79" s="60">
        <v>0</v>
      </c>
      <c r="F79" s="55">
        <v>0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>
        <v>0</v>
      </c>
      <c r="E80" s="60">
        <v>0</v>
      </c>
      <c r="F80" s="55">
        <v>0</v>
      </c>
      <c r="G80" s="61">
        <v>0</v>
      </c>
      <c r="H80" s="55"/>
      <c r="I80" s="61"/>
      <c r="J80" s="55">
        <v>3</v>
      </c>
      <c r="K80" s="61"/>
      <c r="L80" s="55"/>
      <c r="M80" s="61"/>
      <c r="N80" s="70">
        <f t="shared" si="4"/>
        <v>3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>
        <v>0</v>
      </c>
      <c r="E81" s="60">
        <v>0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>
        <v>0</v>
      </c>
      <c r="E82" s="60">
        <v>0</v>
      </c>
      <c r="F82" s="55">
        <v>0</v>
      </c>
      <c r="G82" s="61">
        <v>0</v>
      </c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>
        <v>2</v>
      </c>
      <c r="E83" s="60">
        <v>2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2</v>
      </c>
      <c r="M83" s="61">
        <v>2</v>
      </c>
      <c r="N83" s="70">
        <f t="shared" si="4"/>
        <v>2</v>
      </c>
      <c r="O83" s="71">
        <f t="shared" si="5"/>
        <v>2</v>
      </c>
      <c r="P83" s="68">
        <v>0</v>
      </c>
      <c r="Q83" s="53">
        <f t="shared" si="6"/>
        <v>-2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>
        <v>0</v>
      </c>
      <c r="E86" s="60">
        <v>222</v>
      </c>
      <c r="F86" s="55">
        <v>0</v>
      </c>
      <c r="G86" s="61">
        <v>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SheetNames!A24</f>
        <v>WC044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L24" sqref="L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WC045 - Oudtshoorn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14894</v>
      </c>
      <c r="E5" s="90" t="s">
        <v>37</v>
      </c>
    </row>
    <row r="6" spans="3:5" ht="14.25">
      <c r="C6" s="110" t="s">
        <v>30</v>
      </c>
      <c r="D6" s="121"/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16162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205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14894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1623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14774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1623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14396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0</v>
      </c>
      <c r="E24" s="60"/>
      <c r="F24" s="55"/>
      <c r="G24" s="61">
        <v>0</v>
      </c>
      <c r="H24" s="55">
        <v>0</v>
      </c>
      <c r="I24" s="61">
        <v>0</v>
      </c>
      <c r="J24" s="55"/>
      <c r="K24" s="61">
        <v>0</v>
      </c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/>
      <c r="F25" s="55"/>
      <c r="G25" s="61">
        <v>0</v>
      </c>
      <c r="H25" s="55">
        <v>0</v>
      </c>
      <c r="I25" s="61">
        <v>0</v>
      </c>
      <c r="J25" s="55"/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v>0</v>
      </c>
      <c r="E26" s="60"/>
      <c r="F26" s="55"/>
      <c r="G26" s="61"/>
      <c r="H26" s="55">
        <v>0</v>
      </c>
      <c r="I26" s="61">
        <v>0</v>
      </c>
      <c r="J26" s="55"/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>
        <v>40</v>
      </c>
      <c r="E27" s="60">
        <v>0</v>
      </c>
      <c r="F27" s="55"/>
      <c r="G27" s="61"/>
      <c r="H27" s="55">
        <v>0</v>
      </c>
      <c r="I27" s="61">
        <v>0</v>
      </c>
      <c r="J27" s="55"/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>
        <v>0</v>
      </c>
      <c r="E28" s="60">
        <v>0</v>
      </c>
      <c r="F28" s="55"/>
      <c r="G28" s="61"/>
      <c r="H28" s="55">
        <v>0</v>
      </c>
      <c r="I28" s="61">
        <v>0</v>
      </c>
      <c r="J28" s="55"/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3</v>
      </c>
      <c r="E29" s="60">
        <v>3</v>
      </c>
      <c r="F29" s="55">
        <v>3</v>
      </c>
      <c r="G29" s="61">
        <v>3</v>
      </c>
      <c r="H29" s="55">
        <v>3</v>
      </c>
      <c r="I29" s="61">
        <v>3</v>
      </c>
      <c r="J29" s="55"/>
      <c r="K29" s="61">
        <v>3</v>
      </c>
      <c r="L29" s="55"/>
      <c r="M29" s="61"/>
      <c r="N29" s="70">
        <f t="shared" si="1"/>
        <v>6</v>
      </c>
      <c r="O29" s="71">
        <f t="shared" si="2"/>
        <v>9</v>
      </c>
      <c r="P29" s="68">
        <v>0</v>
      </c>
      <c r="Q29" s="53">
        <f t="shared" si="3"/>
        <v>-9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1487</v>
      </c>
      <c r="E30" s="60">
        <v>1487</v>
      </c>
      <c r="F30" s="55"/>
      <c r="G30" s="61"/>
      <c r="H30" s="55">
        <v>1487</v>
      </c>
      <c r="I30" s="61">
        <v>1487</v>
      </c>
      <c r="J30" s="55"/>
      <c r="K30" s="61">
        <v>1487</v>
      </c>
      <c r="L30" s="55"/>
      <c r="M30" s="61"/>
      <c r="N30" s="70">
        <f t="shared" si="1"/>
        <v>1487</v>
      </c>
      <c r="O30" s="71">
        <f t="shared" si="2"/>
        <v>2974</v>
      </c>
      <c r="P30" s="68">
        <v>0</v>
      </c>
      <c r="Q30" s="53">
        <f t="shared" si="3"/>
        <v>-2974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2</v>
      </c>
      <c r="E31" s="60">
        <v>2</v>
      </c>
      <c r="F31" s="55">
        <v>3</v>
      </c>
      <c r="G31" s="61">
        <v>2</v>
      </c>
      <c r="H31" s="55">
        <v>2</v>
      </c>
      <c r="I31" s="61">
        <v>2</v>
      </c>
      <c r="J31" s="55"/>
      <c r="K31" s="61">
        <v>2</v>
      </c>
      <c r="L31" s="55"/>
      <c r="M31" s="61"/>
      <c r="N31" s="70">
        <f t="shared" si="1"/>
        <v>5</v>
      </c>
      <c r="O31" s="71">
        <f t="shared" si="2"/>
        <v>6</v>
      </c>
      <c r="P31" s="68">
        <v>0</v>
      </c>
      <c r="Q31" s="53">
        <f t="shared" si="3"/>
        <v>-6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4</v>
      </c>
      <c r="E32" s="60">
        <v>4</v>
      </c>
      <c r="F32" s="55">
        <v>4</v>
      </c>
      <c r="G32" s="61">
        <v>4</v>
      </c>
      <c r="H32" s="55">
        <v>4</v>
      </c>
      <c r="I32" s="61">
        <v>4</v>
      </c>
      <c r="J32" s="55"/>
      <c r="K32" s="61">
        <v>4</v>
      </c>
      <c r="L32" s="55"/>
      <c r="M32" s="61"/>
      <c r="N32" s="70">
        <f t="shared" si="1"/>
        <v>8</v>
      </c>
      <c r="O32" s="71">
        <f t="shared" si="2"/>
        <v>12</v>
      </c>
      <c r="P32" s="68">
        <v>0</v>
      </c>
      <c r="Q32" s="53">
        <f t="shared" si="3"/>
        <v>-12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1</v>
      </c>
      <c r="E33" s="60">
        <v>1</v>
      </c>
      <c r="F33" s="55">
        <v>1</v>
      </c>
      <c r="G33" s="61">
        <v>1</v>
      </c>
      <c r="H33" s="55">
        <v>1</v>
      </c>
      <c r="I33" s="61">
        <v>1</v>
      </c>
      <c r="J33" s="55"/>
      <c r="K33" s="61">
        <v>1</v>
      </c>
      <c r="L33" s="55"/>
      <c r="M33" s="61"/>
      <c r="N33" s="70">
        <f t="shared" si="1"/>
        <v>2</v>
      </c>
      <c r="O33" s="71">
        <f t="shared" si="2"/>
        <v>3</v>
      </c>
      <c r="P33" s="68">
        <v>0</v>
      </c>
      <c r="Q33" s="53">
        <f t="shared" si="3"/>
        <v>-3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>
        <v>8400</v>
      </c>
      <c r="E34" s="60">
        <v>8400</v>
      </c>
      <c r="F34" s="55">
        <v>8400</v>
      </c>
      <c r="G34" s="61">
        <v>8400</v>
      </c>
      <c r="H34" s="55">
        <v>8400</v>
      </c>
      <c r="I34" s="61">
        <v>8400</v>
      </c>
      <c r="J34" s="55"/>
      <c r="K34" s="61">
        <v>8400</v>
      </c>
      <c r="L34" s="55"/>
      <c r="M34" s="61"/>
      <c r="N34" s="70">
        <f t="shared" si="1"/>
        <v>16800</v>
      </c>
      <c r="O34" s="71">
        <f t="shared" si="2"/>
        <v>25200</v>
      </c>
      <c r="P34" s="68">
        <v>0</v>
      </c>
      <c r="Q34" s="53">
        <f t="shared" si="3"/>
        <v>-25200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0</v>
      </c>
      <c r="E35" s="60">
        <v>85</v>
      </c>
      <c r="F35" s="55">
        <v>10</v>
      </c>
      <c r="G35" s="61"/>
      <c r="H35" s="55"/>
      <c r="I35" s="61">
        <v>10</v>
      </c>
      <c r="J35" s="55">
        <v>50</v>
      </c>
      <c r="K35" s="61">
        <v>55</v>
      </c>
      <c r="L35" s="55"/>
      <c r="M35" s="61"/>
      <c r="N35" s="70">
        <f t="shared" si="1"/>
        <v>60</v>
      </c>
      <c r="O35" s="71">
        <f t="shared" si="2"/>
        <v>65</v>
      </c>
      <c r="P35" s="68">
        <v>0</v>
      </c>
      <c r="Q35" s="53">
        <f t="shared" si="3"/>
        <v>-65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>
        <v>350</v>
      </c>
      <c r="F36" s="55">
        <v>0</v>
      </c>
      <c r="G36" s="61">
        <v>50</v>
      </c>
      <c r="H36" s="55">
        <v>0</v>
      </c>
      <c r="I36" s="61">
        <v>107</v>
      </c>
      <c r="J36" s="55">
        <v>0</v>
      </c>
      <c r="K36" s="61">
        <v>54</v>
      </c>
      <c r="L36" s="55"/>
      <c r="M36" s="61"/>
      <c r="N36" s="70">
        <f t="shared" si="1"/>
        <v>0</v>
      </c>
      <c r="O36" s="71">
        <f t="shared" si="2"/>
        <v>211</v>
      </c>
      <c r="P36" s="68">
        <v>0</v>
      </c>
      <c r="Q36" s="53">
        <f t="shared" si="3"/>
        <v>-211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>
        <v>9</v>
      </c>
      <c r="L53" s="55"/>
      <c r="M53" s="61">
        <v>20</v>
      </c>
      <c r="N53" s="70">
        <f>IF(ISERROR(L53+J53+H53+F53),"Invalid Input",L53+J53+H53+F53)</f>
        <v>0</v>
      </c>
      <c r="O53" s="71">
        <f>IF(ISERROR(G53+I53+K53+M53),"Invalid Input",G53+I53+K53+M53)</f>
        <v>29</v>
      </c>
      <c r="P53" s="68">
        <v>0</v>
      </c>
      <c r="Q53" s="53">
        <f>IF(ISERROR(P53-O53),"Invalid Input",(P53-O53))</f>
        <v>-29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>
        <v>20</v>
      </c>
      <c r="N57" s="70">
        <f>IF(ISERROR(L57+J57+H57+F57),"Invalid Input",L57+J57+H57+F57)</f>
        <v>0</v>
      </c>
      <c r="O57" s="71">
        <f>IF(ISERROR(G57+I57+K57+M57),"Invalid Input",G57+I57+K57+M57)</f>
        <v>20</v>
      </c>
      <c r="P57" s="68">
        <v>0</v>
      </c>
      <c r="Q57" s="53">
        <f>IF(ISERROR(P57-O57),"Invalid Input",(P57-O57))</f>
        <v>-20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>
        <v>244</v>
      </c>
      <c r="H66" s="55">
        <v>136</v>
      </c>
      <c r="I66" s="61">
        <v>148</v>
      </c>
      <c r="J66" s="55"/>
      <c r="K66" s="61"/>
      <c r="L66" s="55">
        <v>0</v>
      </c>
      <c r="M66" s="61">
        <v>0</v>
      </c>
      <c r="N66" s="70">
        <f>IF(ISERROR(L66+J66+H66+F66),"Invalid Input",L66+J66+H66+F66)</f>
        <v>136</v>
      </c>
      <c r="O66" s="71">
        <f>IF(ISERROR(G66+I66+K66+M66),"Invalid Input",G66+I66+K66+M66)</f>
        <v>392</v>
      </c>
      <c r="P66" s="68">
        <v>0</v>
      </c>
      <c r="Q66" s="53">
        <f>IF(ISERROR(P66-O66),"Invalid Input",(P66-O66))</f>
        <v>-392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>
        <v>0</v>
      </c>
      <c r="H67" s="55"/>
      <c r="I67" s="61"/>
      <c r="J67" s="55"/>
      <c r="K67" s="61"/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>
        <v>1</v>
      </c>
      <c r="H69" s="55">
        <v>1</v>
      </c>
      <c r="I69" s="61">
        <v>5</v>
      </c>
      <c r="J69" s="55"/>
      <c r="K69" s="61"/>
      <c r="L69" s="55">
        <v>0</v>
      </c>
      <c r="M69" s="61">
        <v>0</v>
      </c>
      <c r="N69" s="70">
        <f>IF(ISERROR(L69+J69+H69+F69),"Invalid Input",L69+J69+H69+F69)</f>
        <v>1</v>
      </c>
      <c r="O69" s="71">
        <f>IF(ISERROR(G69+I69+K69+M69),"Invalid Input",G69+I69+K69+M69)</f>
        <v>6</v>
      </c>
      <c r="P69" s="68">
        <v>0</v>
      </c>
      <c r="Q69" s="53">
        <f>IF(ISERROR(P69-O69),"Invalid Input",(P69-O69))</f>
        <v>-6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SheetNames!A25</f>
        <v>WC045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L25" sqref="L2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WC047 - Bitou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11495</v>
      </c>
      <c r="E5" s="90" t="s">
        <v>37</v>
      </c>
    </row>
    <row r="6" spans="3:5" ht="14.25">
      <c r="C6" s="110" t="s">
        <v>30</v>
      </c>
      <c r="D6" s="121">
        <v>2570</v>
      </c>
      <c r="E6" s="89" t="s">
        <v>33</v>
      </c>
    </row>
    <row r="7" spans="1:20" ht="27">
      <c r="A7" s="67"/>
      <c r="B7" s="62"/>
      <c r="C7" s="111" t="s">
        <v>64</v>
      </c>
      <c r="D7" s="122">
        <v>418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14285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2050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11495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2570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12111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2570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14700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2570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>
        <v>418</v>
      </c>
      <c r="F24" s="55">
        <v>418</v>
      </c>
      <c r="G24" s="61">
        <v>418</v>
      </c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418</v>
      </c>
      <c r="O24" s="71">
        <f aca="true" t="shared" si="2" ref="O24:O36">IF(ISERROR(G24+I24+K24+M24),"Invalid Input",G24+I24+K24+M24)</f>
        <v>418</v>
      </c>
      <c r="P24" s="68">
        <v>0</v>
      </c>
      <c r="Q24" s="53">
        <f aca="true" t="shared" si="3" ref="Q24:Q36">IF(ISERROR(P24-O24),"Invalid Input",(P24-O24))</f>
        <v>-418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>
        <v>0</v>
      </c>
      <c r="F25" s="55">
        <v>0</v>
      </c>
      <c r="G25" s="61">
        <v>0</v>
      </c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v>0</v>
      </c>
      <c r="E26" s="60">
        <v>0</v>
      </c>
      <c r="F26" s="55">
        <v>0</v>
      </c>
      <c r="G26" s="61">
        <v>0</v>
      </c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>
        <v>30</v>
      </c>
      <c r="F27" s="55">
        <v>30</v>
      </c>
      <c r="G27" s="61">
        <v>30</v>
      </c>
      <c r="H27" s="55"/>
      <c r="I27" s="61"/>
      <c r="J27" s="55"/>
      <c r="K27" s="61"/>
      <c r="L27" s="55"/>
      <c r="M27" s="61"/>
      <c r="N27" s="70">
        <f t="shared" si="1"/>
        <v>30</v>
      </c>
      <c r="O27" s="71">
        <f t="shared" si="2"/>
        <v>30</v>
      </c>
      <c r="P27" s="68">
        <v>0</v>
      </c>
      <c r="Q27" s="53">
        <f t="shared" si="3"/>
        <v>-30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>
        <v>45</v>
      </c>
      <c r="F28" s="55">
        <v>45</v>
      </c>
      <c r="G28" s="61">
        <v>45</v>
      </c>
      <c r="H28" s="55"/>
      <c r="I28" s="61"/>
      <c r="J28" s="55"/>
      <c r="K28" s="61"/>
      <c r="L28" s="55"/>
      <c r="M28" s="61"/>
      <c r="N28" s="70">
        <f t="shared" si="1"/>
        <v>45</v>
      </c>
      <c r="O28" s="71">
        <f t="shared" si="2"/>
        <v>45</v>
      </c>
      <c r="P28" s="68">
        <v>0</v>
      </c>
      <c r="Q28" s="53">
        <f t="shared" si="3"/>
        <v>-45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6</v>
      </c>
      <c r="E29" s="60">
        <v>0</v>
      </c>
      <c r="F29" s="55">
        <v>0</v>
      </c>
      <c r="G29" s="61">
        <v>0</v>
      </c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600</v>
      </c>
      <c r="E30" s="60">
        <v>600</v>
      </c>
      <c r="F30" s="55">
        <v>0</v>
      </c>
      <c r="G30" s="61">
        <v>0</v>
      </c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600</v>
      </c>
      <c r="E31" s="60">
        <v>600</v>
      </c>
      <c r="F31" s="55">
        <v>0</v>
      </c>
      <c r="G31" s="61">
        <v>0</v>
      </c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500</v>
      </c>
      <c r="E32" s="60">
        <v>433</v>
      </c>
      <c r="F32" s="55">
        <v>0</v>
      </c>
      <c r="G32" s="61">
        <v>0</v>
      </c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200</v>
      </c>
      <c r="E33" s="60">
        <v>169</v>
      </c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>
        <v>5500</v>
      </c>
      <c r="E34" s="60">
        <v>5500</v>
      </c>
      <c r="F34" s="55">
        <v>0</v>
      </c>
      <c r="G34" s="61">
        <v>0</v>
      </c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>
        <v>169</v>
      </c>
      <c r="F35" s="55">
        <v>169</v>
      </c>
      <c r="G35" s="61">
        <v>169</v>
      </c>
      <c r="H35" s="55"/>
      <c r="I35" s="61"/>
      <c r="J35" s="55"/>
      <c r="K35" s="61"/>
      <c r="L35" s="55"/>
      <c r="M35" s="61"/>
      <c r="N35" s="70">
        <f t="shared" si="1"/>
        <v>169</v>
      </c>
      <c r="O35" s="71">
        <f t="shared" si="2"/>
        <v>169</v>
      </c>
      <c r="P35" s="68">
        <v>0</v>
      </c>
      <c r="Q35" s="53">
        <f t="shared" si="3"/>
        <v>-169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>
        <v>600</v>
      </c>
      <c r="E36" s="60">
        <v>600</v>
      </c>
      <c r="F36" s="55">
        <v>150</v>
      </c>
      <c r="G36" s="61">
        <v>0</v>
      </c>
      <c r="H36" s="55"/>
      <c r="I36" s="61"/>
      <c r="J36" s="55"/>
      <c r="K36" s="61"/>
      <c r="L36" s="55"/>
      <c r="M36" s="61"/>
      <c r="N36" s="70">
        <f t="shared" si="1"/>
        <v>150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>
        <v>0</v>
      </c>
      <c r="E40" s="60">
        <v>0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>
        <v>5</v>
      </c>
      <c r="E41" s="60">
        <v>1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>
        <v>5</v>
      </c>
      <c r="E42" s="60">
        <v>2</v>
      </c>
      <c r="F42" s="55">
        <v>0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>
        <v>2</v>
      </c>
      <c r="E43" s="60">
        <v>0</v>
      </c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>
        <v>0</v>
      </c>
      <c r="E47" s="60">
        <v>0</v>
      </c>
      <c r="F47" s="55">
        <v>0</v>
      </c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>
        <v>0</v>
      </c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>
        <v>0</v>
      </c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>
        <v>0</v>
      </c>
      <c r="E53" s="60">
        <v>0</v>
      </c>
      <c r="F53" s="55">
        <v>0</v>
      </c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>
        <v>0</v>
      </c>
      <c r="E54" s="60">
        <v>0</v>
      </c>
      <c r="F54" s="55">
        <v>0</v>
      </c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>
        <v>0</v>
      </c>
      <c r="E57" s="60">
        <v>0</v>
      </c>
      <c r="F57" s="55">
        <v>0</v>
      </c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>
        <v>0</v>
      </c>
      <c r="E58" s="60">
        <v>0</v>
      </c>
      <c r="F58" s="55">
        <v>0</v>
      </c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>
        <v>400</v>
      </c>
      <c r="E61" s="60">
        <v>400</v>
      </c>
      <c r="F61" s="55">
        <v>0</v>
      </c>
      <c r="G61" s="61">
        <v>0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>
        <v>1</v>
      </c>
      <c r="F62" s="55">
        <v>0</v>
      </c>
      <c r="G62" s="61">
        <v>0</v>
      </c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>
        <v>3000</v>
      </c>
      <c r="E63" s="60">
        <v>2570</v>
      </c>
      <c r="F63" s="55">
        <v>2570</v>
      </c>
      <c r="G63" s="61">
        <v>2570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2570</v>
      </c>
      <c r="O63" s="71">
        <f>IF(ISERROR(G63+I63+K63+M63),"Invalid Input",G63+I63+K63+M63)</f>
        <v>2570</v>
      </c>
      <c r="P63" s="68">
        <v>0</v>
      </c>
      <c r="Q63" s="53">
        <f>IF(ISERROR(P63-O63),"Invalid Input",(P63-O63))</f>
        <v>-2570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>
        <v>5</v>
      </c>
      <c r="E67" s="60">
        <v>0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>
        <v>190</v>
      </c>
      <c r="F68" s="55">
        <v>45</v>
      </c>
      <c r="G68" s="61">
        <v>31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45</v>
      </c>
      <c r="O68" s="71">
        <f>IF(ISERROR(G68+I68+K68+M68),"Invalid Input",G68+I68+K68+M68)</f>
        <v>31</v>
      </c>
      <c r="P68" s="68">
        <v>0</v>
      </c>
      <c r="Q68" s="53">
        <f>IF(ISERROR(P68-O68),"Invalid Input",(P68-O68))</f>
        <v>-31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>
        <v>500</v>
      </c>
      <c r="E69" s="60">
        <v>120</v>
      </c>
      <c r="F69" s="55">
        <v>30</v>
      </c>
      <c r="G69" s="61">
        <v>40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30</v>
      </c>
      <c r="O69" s="71">
        <f>IF(ISERROR(G69+I69+K69+M69),"Invalid Input",G69+I69+K69+M69)</f>
        <v>40</v>
      </c>
      <c r="P69" s="68">
        <v>0</v>
      </c>
      <c r="Q69" s="53">
        <f>IF(ISERROR(P69-O69),"Invalid Input",(P69-O69))</f>
        <v>-40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>
        <v>2</v>
      </c>
      <c r="F72" s="55">
        <v>0</v>
      </c>
      <c r="G72" s="61">
        <v>0</v>
      </c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>
        <v>2</v>
      </c>
      <c r="F73" s="55">
        <v>0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>
        <v>0</v>
      </c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>
        <v>0</v>
      </c>
      <c r="F75" s="55">
        <v>0</v>
      </c>
      <c r="G75" s="61">
        <v>0</v>
      </c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>
        <v>0</v>
      </c>
      <c r="F76" s="55">
        <v>0</v>
      </c>
      <c r="G76" s="61">
        <v>0</v>
      </c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>
        <v>0</v>
      </c>
      <c r="F77" s="55">
        <v>0</v>
      </c>
      <c r="G77" s="61">
        <v>0</v>
      </c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>
        <v>1</v>
      </c>
      <c r="F78" s="55">
        <v>0</v>
      </c>
      <c r="G78" s="61">
        <v>0</v>
      </c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>
        <v>0</v>
      </c>
      <c r="F79" s="55">
        <v>0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>
        <v>1</v>
      </c>
      <c r="F80" s="55">
        <v>0</v>
      </c>
      <c r="G80" s="61">
        <v>0</v>
      </c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>
        <v>0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>
        <v>0</v>
      </c>
      <c r="F82" s="55">
        <v>0</v>
      </c>
      <c r="G82" s="61">
        <v>0</v>
      </c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>
        <v>0</v>
      </c>
      <c r="F83" s="55">
        <v>0</v>
      </c>
      <c r="G83" s="61">
        <v>0</v>
      </c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274</v>
      </c>
      <c r="F86" s="55">
        <v>402</v>
      </c>
      <c r="G86" s="61">
        <v>402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402</v>
      </c>
      <c r="O86" s="71">
        <f>IF(ISERROR(G86+I86+K86+M86),"Invalid Input",G86+I86+K86+M86)</f>
        <v>402</v>
      </c>
      <c r="P86" s="68">
        <v>0</v>
      </c>
      <c r="Q86" s="53">
        <f>IF(ISERROR(P86-O86),"Invalid Input",(P86-O86))</f>
        <v>-402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SheetNames!A26</f>
        <v>WC047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3">
      <selection activeCell="S24" sqref="S24:T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WC048 - Knysna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/>
      <c r="E5" s="90" t="s">
        <v>37</v>
      </c>
    </row>
    <row r="6" spans="3:5" ht="14.25">
      <c r="C6" s="110" t="s">
        <v>30</v>
      </c>
      <c r="D6" s="121">
        <v>9600</v>
      </c>
      <c r="E6" s="89" t="s">
        <v>33</v>
      </c>
    </row>
    <row r="7" spans="1:20" ht="27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4642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16304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13594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15655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1</v>
      </c>
      <c r="E24" s="60">
        <v>0</v>
      </c>
      <c r="F24" s="55">
        <v>0</v>
      </c>
      <c r="G24" s="61">
        <v>0</v>
      </c>
      <c r="H24" s="55">
        <v>1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1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v>3</v>
      </c>
      <c r="E26" s="60">
        <v>0</v>
      </c>
      <c r="F26" s="55">
        <v>2</v>
      </c>
      <c r="G26" s="61">
        <v>2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2</v>
      </c>
      <c r="O26" s="71">
        <f t="shared" si="2"/>
        <v>2</v>
      </c>
      <c r="P26" s="68">
        <v>0</v>
      </c>
      <c r="Q26" s="53">
        <f t="shared" si="3"/>
        <v>-2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7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7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6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6</v>
      </c>
      <c r="E33" s="60">
        <v>0</v>
      </c>
      <c r="F33" s="55">
        <v>0</v>
      </c>
      <c r="G33" s="61">
        <v>4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4</v>
      </c>
      <c r="P33" s="68">
        <v>0</v>
      </c>
      <c r="Q33" s="53">
        <f t="shared" si="3"/>
        <v>-4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>
        <v>300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>
        <v>2988</v>
      </c>
      <c r="E42" s="60">
        <v>23</v>
      </c>
      <c r="F42" s="55">
        <v>10</v>
      </c>
      <c r="G42" s="61">
        <v>0</v>
      </c>
      <c r="H42" s="55">
        <v>10</v>
      </c>
      <c r="I42" s="61">
        <v>6</v>
      </c>
      <c r="J42" s="55">
        <v>2</v>
      </c>
      <c r="K42" s="61">
        <v>1</v>
      </c>
      <c r="L42" s="55">
        <v>0</v>
      </c>
      <c r="M42" s="61">
        <v>1</v>
      </c>
      <c r="N42" s="70">
        <f>IF(ISERROR(L42+J42+H42+F42),"Invalid Input",L42+J42+H42+F42)</f>
        <v>22</v>
      </c>
      <c r="O42" s="71">
        <f>IF(ISERROR(G42+I42+K42+M42),"Invalid Input",G42+I42+K42+M42)</f>
        <v>8</v>
      </c>
      <c r="P42" s="68">
        <v>0</v>
      </c>
      <c r="Q42" s="53">
        <f>IF(ISERROR(P42-O42),"Invalid Input",(P42-O42))</f>
        <v>-8</v>
      </c>
      <c r="R42" s="16" t="b">
        <v>1</v>
      </c>
      <c r="S42" s="98" t="s">
        <v>181</v>
      </c>
      <c r="T42" s="98"/>
    </row>
    <row r="43" spans="1:20" ht="15" customHeight="1">
      <c r="A43" s="27"/>
      <c r="B43" s="154" t="s">
        <v>79</v>
      </c>
      <c r="C43" s="155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 t="s">
        <v>182</v>
      </c>
      <c r="T48" s="98"/>
    </row>
    <row r="49" spans="1:20" ht="15" customHeight="1">
      <c r="A49" s="17"/>
      <c r="B49" s="154" t="s">
        <v>42</v>
      </c>
      <c r="C49" s="15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 t="s">
        <v>183</v>
      </c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13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13</v>
      </c>
      <c r="P53" s="68">
        <v>0</v>
      </c>
      <c r="Q53" s="53">
        <f>IF(ISERROR(P53-O53),"Invalid Input",(P53-O53))</f>
        <v>-13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8</v>
      </c>
      <c r="L54" s="55">
        <v>0</v>
      </c>
      <c r="M54" s="61">
        <v>2</v>
      </c>
      <c r="N54" s="70">
        <f>IF(ISERROR(L54+J54+H54+F54),"Invalid Input",L54+J54+H54+F54)</f>
        <v>0</v>
      </c>
      <c r="O54" s="71">
        <f>IF(ISERROR(G54+I54+K54+M54),"Invalid Input",G54+I54+K54+M54)</f>
        <v>10</v>
      </c>
      <c r="P54" s="68">
        <v>0</v>
      </c>
      <c r="Q54" s="53">
        <f>IF(ISERROR(P54-O54),"Invalid Input",(P54-O54))</f>
        <v>-10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7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7</v>
      </c>
      <c r="P62" s="68">
        <v>0</v>
      </c>
      <c r="Q62" s="53">
        <f>IF(ISERROR(P62-O62),"Invalid Input",(P62-O62))</f>
        <v>-7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42.7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2</v>
      </c>
      <c r="L66" s="55">
        <v>0</v>
      </c>
      <c r="M66" s="61">
        <v>3</v>
      </c>
      <c r="N66" s="70">
        <f>IF(ISERROR(L66+J66+H66+F66),"Invalid Input",L66+J66+H66+F66)</f>
        <v>0</v>
      </c>
      <c r="O66" s="71">
        <f>IF(ISERROR(G66+I66+K66+M66),"Invalid Input",G66+I66+K66+M66)</f>
        <v>5</v>
      </c>
      <c r="P66" s="68">
        <v>0</v>
      </c>
      <c r="Q66" s="53">
        <f>IF(ISERROR(P66-O66),"Invalid Input",(P66-O66))</f>
        <v>-5</v>
      </c>
      <c r="R66" s="16" t="b">
        <v>1</v>
      </c>
      <c r="S66" s="100" t="s">
        <v>184</v>
      </c>
      <c r="T66" s="100"/>
    </row>
    <row r="67" spans="1:20" ht="42.7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 t="s">
        <v>184</v>
      </c>
      <c r="T67" s="100"/>
    </row>
    <row r="68" spans="1:20" ht="42.7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9150</v>
      </c>
      <c r="L68" s="55">
        <v>0</v>
      </c>
      <c r="M68" s="61">
        <v>12</v>
      </c>
      <c r="N68" s="70">
        <f>IF(ISERROR(L68+J68+H68+F68),"Invalid Input",L68+J68+H68+F68)</f>
        <v>0</v>
      </c>
      <c r="O68" s="71">
        <f>IF(ISERROR(G68+I68+K68+M68),"Invalid Input",G68+I68+K68+M68)</f>
        <v>9162</v>
      </c>
      <c r="P68" s="68">
        <v>0</v>
      </c>
      <c r="Q68" s="53">
        <f>IF(ISERROR(P68-O68),"Invalid Input",(P68-O68))</f>
        <v>-9162</v>
      </c>
      <c r="R68" s="16" t="b">
        <v>1</v>
      </c>
      <c r="S68" s="100" t="s">
        <v>184</v>
      </c>
      <c r="T68" s="100"/>
    </row>
    <row r="69" spans="1:20" ht="42.7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7</v>
      </c>
      <c r="N69" s="70">
        <f>IF(ISERROR(L69+J69+H69+F69),"Invalid Input",L69+J69+H69+F69)</f>
        <v>0</v>
      </c>
      <c r="O69" s="71">
        <f>IF(ISERROR(G69+I69+K69+M69),"Invalid Input",G69+I69+K69+M69)</f>
        <v>7</v>
      </c>
      <c r="P69" s="68">
        <v>0</v>
      </c>
      <c r="Q69" s="53">
        <f>IF(ISERROR(P69-O69),"Invalid Input",(P69-O69))</f>
        <v>-7</v>
      </c>
      <c r="R69" s="16" t="b">
        <v>1</v>
      </c>
      <c r="S69" s="100" t="s">
        <v>184</v>
      </c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>
        <v>2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>
        <v>1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>
        <v>1</v>
      </c>
      <c r="E74" s="60">
        <v>0</v>
      </c>
      <c r="F74" s="55">
        <v>0</v>
      </c>
      <c r="G74" s="61">
        <v>0</v>
      </c>
      <c r="H74" s="55">
        <v>0</v>
      </c>
      <c r="I74" s="61">
        <v>1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1</v>
      </c>
      <c r="P74" s="68">
        <v>0</v>
      </c>
      <c r="Q74" s="53">
        <f t="shared" si="6"/>
        <v>-1</v>
      </c>
      <c r="R74" s="16" t="b">
        <v>1</v>
      </c>
      <c r="S74" s="100"/>
      <c r="T74" s="100"/>
    </row>
    <row r="75" spans="1:20" ht="28.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 t="s">
        <v>185</v>
      </c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 t="s">
        <v>185</v>
      </c>
      <c r="T76" s="100"/>
    </row>
    <row r="77" spans="1:20" ht="14.25">
      <c r="A77" s="27"/>
      <c r="B77" s="161" t="s">
        <v>53</v>
      </c>
      <c r="C77" s="162"/>
      <c r="D77" s="59">
        <v>1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57">
      <c r="A78" s="27"/>
      <c r="B78" s="161" t="s">
        <v>54</v>
      </c>
      <c r="C78" s="162"/>
      <c r="D78" s="59">
        <v>1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 t="s">
        <v>186</v>
      </c>
      <c r="T78" s="100"/>
    </row>
    <row r="79" spans="1:20" ht="14.25">
      <c r="A79" s="17"/>
      <c r="B79" s="161" t="s">
        <v>55</v>
      </c>
      <c r="C79" s="162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 t="s">
        <v>187</v>
      </c>
      <c r="T79" s="100"/>
    </row>
    <row r="80" spans="1:20" ht="14.25">
      <c r="A80" s="27"/>
      <c r="B80" s="161" t="s">
        <v>56</v>
      </c>
      <c r="C80" s="162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 t="s">
        <v>187</v>
      </c>
      <c r="T80" s="100"/>
    </row>
    <row r="81" spans="1:20" ht="28.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 t="s">
        <v>185</v>
      </c>
      <c r="T81" s="100"/>
    </row>
    <row r="82" spans="1:20" ht="28.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 t="s">
        <v>185</v>
      </c>
      <c r="T82" s="100"/>
    </row>
    <row r="83" spans="1:20" ht="14.25">
      <c r="A83" s="27"/>
      <c r="B83" s="161" t="s">
        <v>59</v>
      </c>
      <c r="C83" s="162"/>
      <c r="D83" s="59">
        <v>1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 t="s">
        <v>187</v>
      </c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>
        <v>0</v>
      </c>
      <c r="E86" s="60">
        <v>1600</v>
      </c>
      <c r="F86" s="55">
        <v>400</v>
      </c>
      <c r="G86" s="61">
        <v>402</v>
      </c>
      <c r="H86" s="55">
        <v>400</v>
      </c>
      <c r="I86" s="61">
        <v>660</v>
      </c>
      <c r="J86" s="55">
        <v>400</v>
      </c>
      <c r="K86" s="61">
        <v>398</v>
      </c>
      <c r="L86" s="55">
        <v>400</v>
      </c>
      <c r="M86" s="61">
        <v>567</v>
      </c>
      <c r="N86" s="70">
        <f>IF(ISERROR(L86+J86+H86+F86),"Invalid Input",L86+J86+H86+F86)</f>
        <v>1600</v>
      </c>
      <c r="O86" s="71">
        <f>IF(ISERROR(G86+I86+K86+M86),"Invalid Input",G86+I86+K86+M86)</f>
        <v>2027</v>
      </c>
      <c r="P86" s="68">
        <v>0</v>
      </c>
      <c r="Q86" s="53">
        <f>IF(ISERROR(P86-O86),"Invalid Input",(P86-O86))</f>
        <v>-2027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SheetNames!A27</f>
        <v>WC048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1" r:id="rId1"/>
  <rowBreaks count="1" manualBreakCount="1">
    <brk id="1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9">
      <selection activeCell="M87" sqref="M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DC4 - Eden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/>
      <c r="E5" s="90" t="s">
        <v>37</v>
      </c>
    </row>
    <row r="6" spans="3:5" ht="14.25">
      <c r="C6" s="110" t="s">
        <v>30</v>
      </c>
      <c r="D6" s="121"/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>
        <v>29</v>
      </c>
      <c r="F42" s="55"/>
      <c r="G42" s="61">
        <v>0</v>
      </c>
      <c r="H42" s="55">
        <v>0</v>
      </c>
      <c r="I42" s="61">
        <v>0</v>
      </c>
      <c r="J42" s="55">
        <v>29</v>
      </c>
      <c r="K42" s="61">
        <v>26</v>
      </c>
      <c r="L42" s="55"/>
      <c r="M42" s="61"/>
      <c r="N42" s="70">
        <f>IF(ISERROR(L42+J42+H42+F42),"Invalid Input",L42+J42+H42+F42)</f>
        <v>29</v>
      </c>
      <c r="O42" s="71">
        <f>IF(ISERROR(G42+I42+K42+M42),"Invalid Input",G42+I42+K42+M42)</f>
        <v>26</v>
      </c>
      <c r="P42" s="68">
        <v>0</v>
      </c>
      <c r="Q42" s="53">
        <f>IF(ISERROR(P42-O42),"Invalid Input",(P42-O42))</f>
        <v>-26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283</v>
      </c>
      <c r="F86" s="55"/>
      <c r="G86" s="61">
        <v>164</v>
      </c>
      <c r="H86" s="55"/>
      <c r="I86" s="61">
        <v>77</v>
      </c>
      <c r="J86" s="55"/>
      <c r="K86" s="61">
        <v>81</v>
      </c>
      <c r="L86" s="55"/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322</v>
      </c>
      <c r="P86" s="68">
        <v>0</v>
      </c>
      <c r="Q86" s="53">
        <f>IF(ISERROR(P86-O86),"Invalid Input",(P86-O86))</f>
        <v>-322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SheetNames!A28</f>
        <v>DC4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H88" sqref="H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WC051 - Laingsburg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1782</v>
      </c>
      <c r="E5" s="90" t="s">
        <v>37</v>
      </c>
    </row>
    <row r="6" spans="3:5" ht="14.25">
      <c r="C6" s="110" t="s">
        <v>30</v>
      </c>
      <c r="D6" s="121">
        <v>0</v>
      </c>
      <c r="E6" s="89" t="s">
        <v>33</v>
      </c>
    </row>
    <row r="7" spans="1:20" ht="27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1782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1782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1782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1782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>
        <v>0</v>
      </c>
      <c r="E86" s="60">
        <v>150</v>
      </c>
      <c r="F86" s="55">
        <v>50</v>
      </c>
      <c r="G86" s="61">
        <v>55</v>
      </c>
      <c r="H86" s="55">
        <v>50</v>
      </c>
      <c r="I86" s="61">
        <v>60</v>
      </c>
      <c r="J86" s="55">
        <v>50</v>
      </c>
      <c r="K86" s="61">
        <v>50</v>
      </c>
      <c r="L86" s="55">
        <v>50</v>
      </c>
      <c r="M86" s="61">
        <v>32</v>
      </c>
      <c r="N86" s="70">
        <f>IF(ISERROR(L86+J86+H86+F86),"Invalid Input",L86+J86+H86+F86)</f>
        <v>200</v>
      </c>
      <c r="O86" s="71">
        <f>IF(ISERROR(G86+I86+K86+M86),"Invalid Input",G86+I86+K86+M86)</f>
        <v>197</v>
      </c>
      <c r="P86" s="68">
        <v>0</v>
      </c>
      <c r="Q86" s="53">
        <f>IF(ISERROR(P86-O86),"Invalid Input",(P86-O86))</f>
        <v>-197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SheetNames!A29</f>
        <v>WC051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PageLayoutView="0" workbookViewId="0" topLeftCell="A22">
      <selection activeCell="L24" sqref="L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CPT - Cape Town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/>
      <c r="E5" s="90" t="s">
        <v>37</v>
      </c>
    </row>
    <row r="6" spans="3:5" ht="14.25">
      <c r="C6" s="110" t="s">
        <v>30</v>
      </c>
      <c r="D6" s="121">
        <v>1240500</v>
      </c>
      <c r="E6" s="89" t="s">
        <v>33</v>
      </c>
    </row>
    <row r="7" spans="1:20" ht="27">
      <c r="A7" s="67"/>
      <c r="B7" s="62"/>
      <c r="C7" s="111" t="s">
        <v>64</v>
      </c>
      <c r="D7" s="122">
        <v>60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1040124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128310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1240500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171988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1240500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171988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1240500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171988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54</v>
      </c>
      <c r="E24" s="60">
        <v>13</v>
      </c>
      <c r="F24" s="55"/>
      <c r="G24" s="61"/>
      <c r="H24" s="55"/>
      <c r="I24" s="61"/>
      <c r="J24" s="55"/>
      <c r="K24" s="61"/>
      <c r="L24" s="55">
        <v>13</v>
      </c>
      <c r="M24" s="61">
        <v>49</v>
      </c>
      <c r="N24" s="70">
        <f aca="true" t="shared" si="1" ref="N24:N36">IF(ISERROR(L24+J24+H24+F24),"Invalid Input",L24+J24+H24+F24)</f>
        <v>13</v>
      </c>
      <c r="O24" s="71">
        <f aca="true" t="shared" si="2" ref="O24:O36">IF(ISERROR(G24+I24+K24+M24),"Invalid Input",G24+I24+K24+M24)</f>
        <v>49</v>
      </c>
      <c r="P24" s="68">
        <v>0</v>
      </c>
      <c r="Q24" s="53">
        <f aca="true" t="shared" si="3" ref="Q24:Q36">IF(ISERROR(P24-O24),"Invalid Input",(P24-O24))</f>
        <v>-49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v>0</v>
      </c>
      <c r="E26" s="60">
        <v>0</v>
      </c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>
        <v>0</v>
      </c>
      <c r="E27" s="60">
        <v>45</v>
      </c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>
        <v>0</v>
      </c>
      <c r="E28" s="60">
        <v>0</v>
      </c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0</v>
      </c>
      <c r="E29" s="60">
        <v>380</v>
      </c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0</v>
      </c>
      <c r="E30" s="60">
        <v>154630</v>
      </c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5</v>
      </c>
      <c r="E31" s="60">
        <v>12</v>
      </c>
      <c r="F31" s="55"/>
      <c r="G31" s="61"/>
      <c r="H31" s="55"/>
      <c r="I31" s="61"/>
      <c r="J31" s="55"/>
      <c r="K31" s="61"/>
      <c r="L31" s="55">
        <v>12</v>
      </c>
      <c r="M31" s="61">
        <v>4</v>
      </c>
      <c r="N31" s="70">
        <f t="shared" si="1"/>
        <v>12</v>
      </c>
      <c r="O31" s="71">
        <f t="shared" si="2"/>
        <v>4</v>
      </c>
      <c r="P31" s="68">
        <v>0</v>
      </c>
      <c r="Q31" s="53">
        <f t="shared" si="3"/>
        <v>-4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5</v>
      </c>
      <c r="E32" s="60">
        <v>12</v>
      </c>
      <c r="F32" s="55"/>
      <c r="G32" s="61"/>
      <c r="H32" s="55"/>
      <c r="I32" s="61"/>
      <c r="J32" s="55"/>
      <c r="K32" s="61"/>
      <c r="L32" s="55">
        <v>12</v>
      </c>
      <c r="M32" s="61">
        <v>4</v>
      </c>
      <c r="N32" s="70">
        <f t="shared" si="1"/>
        <v>12</v>
      </c>
      <c r="O32" s="71">
        <f t="shared" si="2"/>
        <v>4</v>
      </c>
      <c r="P32" s="68">
        <v>0</v>
      </c>
      <c r="Q32" s="53">
        <f t="shared" si="3"/>
        <v>-4</v>
      </c>
      <c r="R32" s="16" t="b">
        <v>1</v>
      </c>
      <c r="S32" s="98"/>
      <c r="T32" s="98"/>
    </row>
    <row r="33" spans="1:20" ht="14.25">
      <c r="A33" s="23"/>
      <c r="B33" s="154" t="s">
        <v>75</v>
      </c>
      <c r="C33" s="155">
        <v>0</v>
      </c>
      <c r="D33" s="59">
        <v>0</v>
      </c>
      <c r="E33" s="60">
        <v>8</v>
      </c>
      <c r="F33" s="55"/>
      <c r="G33" s="61"/>
      <c r="H33" s="55"/>
      <c r="I33" s="61"/>
      <c r="J33" s="55"/>
      <c r="K33" s="61"/>
      <c r="L33" s="55">
        <v>8</v>
      </c>
      <c r="M33" s="61">
        <v>2</v>
      </c>
      <c r="N33" s="70">
        <f t="shared" si="1"/>
        <v>8</v>
      </c>
      <c r="O33" s="71">
        <f t="shared" si="2"/>
        <v>2</v>
      </c>
      <c r="P33" s="68">
        <v>0</v>
      </c>
      <c r="Q33" s="53">
        <f t="shared" si="3"/>
        <v>-2</v>
      </c>
      <c r="R33" s="16"/>
      <c r="S33" s="98"/>
      <c r="T33" s="98"/>
    </row>
    <row r="34" spans="1:20" ht="14.25">
      <c r="A34" s="23"/>
      <c r="B34" s="154" t="s">
        <v>76</v>
      </c>
      <c r="C34" s="155"/>
      <c r="D34" s="59">
        <v>0</v>
      </c>
      <c r="E34" s="60">
        <v>0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0</v>
      </c>
      <c r="E35" s="60">
        <v>3067</v>
      </c>
      <c r="F35" s="55">
        <v>820</v>
      </c>
      <c r="G35" s="61">
        <v>313</v>
      </c>
      <c r="H35" s="55">
        <v>306</v>
      </c>
      <c r="I35" s="61">
        <v>458</v>
      </c>
      <c r="J35" s="55">
        <v>150</v>
      </c>
      <c r="K35" s="61">
        <v>235</v>
      </c>
      <c r="L35" s="55">
        <v>363</v>
      </c>
      <c r="M35" s="61">
        <v>703</v>
      </c>
      <c r="N35" s="70">
        <f t="shared" si="1"/>
        <v>1639</v>
      </c>
      <c r="O35" s="71">
        <f t="shared" si="2"/>
        <v>1709</v>
      </c>
      <c r="P35" s="68">
        <v>0</v>
      </c>
      <c r="Q35" s="53">
        <f t="shared" si="3"/>
        <v>-1709</v>
      </c>
      <c r="R35" s="16"/>
      <c r="S35" s="98"/>
      <c r="T35" s="98"/>
    </row>
    <row r="36" spans="1:20" ht="14.25">
      <c r="A36" s="23"/>
      <c r="B36" s="154" t="s">
        <v>77</v>
      </c>
      <c r="C36" s="155"/>
      <c r="D36" s="59">
        <v>0</v>
      </c>
      <c r="E36" s="60">
        <v>1000</v>
      </c>
      <c r="F36" s="55">
        <v>0</v>
      </c>
      <c r="G36" s="61">
        <v>120</v>
      </c>
      <c r="H36" s="55">
        <v>0</v>
      </c>
      <c r="I36" s="61">
        <v>249</v>
      </c>
      <c r="J36" s="55">
        <v>0</v>
      </c>
      <c r="K36" s="61">
        <v>146</v>
      </c>
      <c r="L36" s="55">
        <v>1000</v>
      </c>
      <c r="M36" s="61">
        <v>0</v>
      </c>
      <c r="N36" s="70">
        <f t="shared" si="1"/>
        <v>1000</v>
      </c>
      <c r="O36" s="71">
        <f t="shared" si="2"/>
        <v>515</v>
      </c>
      <c r="P36" s="68">
        <v>0</v>
      </c>
      <c r="Q36" s="53">
        <f t="shared" si="3"/>
        <v>-515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4.25">
      <c r="A40" s="27"/>
      <c r="B40" s="154" t="s">
        <v>44</v>
      </c>
      <c r="C40" s="155">
        <v>0</v>
      </c>
      <c r="D40" s="59">
        <v>0</v>
      </c>
      <c r="E40" s="60">
        <v>13.5</v>
      </c>
      <c r="F40" s="55">
        <v>0</v>
      </c>
      <c r="G40" s="61">
        <v>2.9</v>
      </c>
      <c r="H40" s="55">
        <v>0.2</v>
      </c>
      <c r="I40" s="61">
        <v>2.7</v>
      </c>
      <c r="J40" s="55">
        <v>4.1</v>
      </c>
      <c r="K40" s="61">
        <v>3.2</v>
      </c>
      <c r="L40" s="55">
        <v>9</v>
      </c>
      <c r="M40" s="61">
        <v>2</v>
      </c>
      <c r="N40" s="70">
        <f>IF(ISERROR(L40+J40+H40+F40),"Invalid Input",L40+J40+H40+F40)</f>
        <v>13.299999999999999</v>
      </c>
      <c r="O40" s="71">
        <f>IF(ISERROR(G40+I40+K40+M40),"Invalid Input",G40+I40+K40+M40)</f>
        <v>10.8</v>
      </c>
      <c r="P40" s="68">
        <v>0</v>
      </c>
      <c r="Q40" s="53">
        <f>IF(ISERROR(P40-O40),"Invalid Input",(P40-O40))</f>
        <v>-10.8</v>
      </c>
      <c r="R40" s="16" t="b">
        <v>1</v>
      </c>
      <c r="S40" s="98"/>
      <c r="T40" s="98"/>
    </row>
    <row r="41" spans="1:20" ht="14.25">
      <c r="A41" s="27"/>
      <c r="B41" s="154" t="s">
        <v>43</v>
      </c>
      <c r="C41" s="155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>
        <v>0</v>
      </c>
      <c r="E42" s="60">
        <v>137.6</v>
      </c>
      <c r="F42" s="55">
        <v>0.6</v>
      </c>
      <c r="G42" s="61">
        <v>27.134</v>
      </c>
      <c r="H42" s="55">
        <v>4.1</v>
      </c>
      <c r="I42" s="61">
        <v>80</v>
      </c>
      <c r="J42" s="55">
        <v>6.8</v>
      </c>
      <c r="K42" s="61">
        <v>65.075</v>
      </c>
      <c r="L42" s="55">
        <v>126</v>
      </c>
      <c r="M42" s="61">
        <v>57</v>
      </c>
      <c r="N42" s="70">
        <f>IF(ISERROR(L42+J42+H42+F42),"Invalid Input",L42+J42+H42+F42)</f>
        <v>137.5</v>
      </c>
      <c r="O42" s="71">
        <f>IF(ISERROR(G42+I42+K42+M42),"Invalid Input",G42+I42+K42+M42)</f>
        <v>229.209</v>
      </c>
      <c r="P42" s="68">
        <v>0</v>
      </c>
      <c r="Q42" s="53">
        <f>IF(ISERROR(P42-O42),"Invalid Input",(P42-O42))</f>
        <v>-229.209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>
        <v>0</v>
      </c>
      <c r="E43" s="60">
        <v>0.1</v>
      </c>
      <c r="F43" s="55">
        <v>0</v>
      </c>
      <c r="G43" s="61">
        <v>0</v>
      </c>
      <c r="H43" s="55">
        <v>2.7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2.7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4.25">
      <c r="A47" s="27"/>
      <c r="B47" s="154" t="s">
        <v>40</v>
      </c>
      <c r="C47" s="155">
        <v>0</v>
      </c>
      <c r="D47" s="59">
        <v>0</v>
      </c>
      <c r="E47" s="60">
        <v>68.8</v>
      </c>
      <c r="F47" s="55">
        <v>4.1</v>
      </c>
      <c r="G47" s="61">
        <v>11.6</v>
      </c>
      <c r="H47" s="55">
        <v>4.1</v>
      </c>
      <c r="I47" s="61">
        <v>11.7</v>
      </c>
      <c r="J47" s="55">
        <v>19.6</v>
      </c>
      <c r="K47" s="61">
        <v>18.9</v>
      </c>
      <c r="L47" s="55">
        <v>41</v>
      </c>
      <c r="M47" s="61">
        <v>18</v>
      </c>
      <c r="N47" s="70">
        <f>IF(ISERROR(L47+J47+H47+F47),"Invalid Input",L47+J47+H47+F47)</f>
        <v>68.8</v>
      </c>
      <c r="O47" s="71">
        <f>IF(ISERROR(G47+I47+K47+M47),"Invalid Input",G47+I47+K47+M47)</f>
        <v>60.199999999999996</v>
      </c>
      <c r="P47" s="68">
        <v>0</v>
      </c>
      <c r="Q47" s="53">
        <f>IF(ISERROR(P47-O47),"Invalid Input",(P47-O47))</f>
        <v>-60.199999999999996</v>
      </c>
      <c r="R47" s="16" t="b">
        <v>1</v>
      </c>
      <c r="S47" s="98"/>
      <c r="T47" s="98"/>
    </row>
    <row r="48" spans="1:20" ht="14.25">
      <c r="A48" s="27"/>
      <c r="B48" s="154" t="s">
        <v>41</v>
      </c>
      <c r="C48" s="155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4.25">
      <c r="A49" s="17"/>
      <c r="B49" s="154" t="s">
        <v>42</v>
      </c>
      <c r="C49" s="155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>
        <v>0</v>
      </c>
      <c r="E53" s="60">
        <v>1000</v>
      </c>
      <c r="F53" s="55">
        <v>0</v>
      </c>
      <c r="G53" s="61">
        <v>256</v>
      </c>
      <c r="H53" s="55">
        <v>0</v>
      </c>
      <c r="I53" s="61">
        <v>155</v>
      </c>
      <c r="J53" s="55">
        <v>750</v>
      </c>
      <c r="K53" s="61">
        <v>137</v>
      </c>
      <c r="L53" s="55">
        <v>250</v>
      </c>
      <c r="M53" s="61">
        <v>1399</v>
      </c>
      <c r="N53" s="70">
        <f>IF(ISERROR(L53+J53+H53+F53),"Invalid Input",L53+J53+H53+F53)</f>
        <v>1000</v>
      </c>
      <c r="O53" s="71">
        <f>IF(ISERROR(G53+I53+K53+M53),"Invalid Input",G53+I53+K53+M53)</f>
        <v>1947</v>
      </c>
      <c r="P53" s="68">
        <v>0</v>
      </c>
      <c r="Q53" s="53">
        <f>IF(ISERROR(P53-O53),"Invalid Input",(P53-O53))</f>
        <v>-1947</v>
      </c>
      <c r="R53" s="16" t="b">
        <v>1</v>
      </c>
      <c r="S53" s="100"/>
      <c r="T53" s="100"/>
    </row>
    <row r="54" spans="1:20" ht="14.25">
      <c r="A54" s="27"/>
      <c r="B54" s="154" t="s">
        <v>45</v>
      </c>
      <c r="C54" s="155">
        <v>0</v>
      </c>
      <c r="D54" s="59">
        <v>0</v>
      </c>
      <c r="E54" s="60">
        <v>3989</v>
      </c>
      <c r="F54" s="55">
        <v>1260</v>
      </c>
      <c r="G54" s="61">
        <v>1291</v>
      </c>
      <c r="H54" s="55">
        <v>698</v>
      </c>
      <c r="I54" s="61">
        <v>1136</v>
      </c>
      <c r="J54" s="55">
        <v>440</v>
      </c>
      <c r="K54" s="61">
        <v>632</v>
      </c>
      <c r="L54" s="55">
        <v>1591</v>
      </c>
      <c r="M54" s="61">
        <v>333</v>
      </c>
      <c r="N54" s="70">
        <f>IF(ISERROR(L54+J54+H54+F54),"Invalid Input",L54+J54+H54+F54)</f>
        <v>3989</v>
      </c>
      <c r="O54" s="71">
        <f>IF(ISERROR(G54+I54+K54+M54),"Invalid Input",G54+I54+K54+M54)</f>
        <v>3392</v>
      </c>
      <c r="P54" s="68">
        <v>0</v>
      </c>
      <c r="Q54" s="53">
        <f>IF(ISERROR(P54-O54),"Invalid Input",(P54-O54))</f>
        <v>-3392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>
        <v>0</v>
      </c>
      <c r="E57" s="60">
        <v>2800</v>
      </c>
      <c r="F57" s="55">
        <v>720</v>
      </c>
      <c r="G57" s="61">
        <v>945</v>
      </c>
      <c r="H57" s="55">
        <v>720</v>
      </c>
      <c r="I57" s="61">
        <v>1079</v>
      </c>
      <c r="J57" s="55">
        <v>560</v>
      </c>
      <c r="K57" s="61">
        <v>955</v>
      </c>
      <c r="L57" s="55">
        <v>800</v>
      </c>
      <c r="M57" s="61">
        <v>447</v>
      </c>
      <c r="N57" s="70">
        <f>IF(ISERROR(L57+J57+H57+F57),"Invalid Input",L57+J57+H57+F57)</f>
        <v>2800</v>
      </c>
      <c r="O57" s="71">
        <f>IF(ISERROR(G57+I57+K57+M57),"Invalid Input",G57+I57+K57+M57)</f>
        <v>3426</v>
      </c>
      <c r="P57" s="68">
        <v>0</v>
      </c>
      <c r="Q57" s="53">
        <f>IF(ISERROR(P57-O57),"Invalid Input",(P57-O57))</f>
        <v>-3426</v>
      </c>
      <c r="R57" s="16" t="b">
        <v>1</v>
      </c>
      <c r="S57" s="100"/>
      <c r="T57" s="100"/>
    </row>
    <row r="58" spans="1:20" ht="14.25">
      <c r="A58" s="27"/>
      <c r="B58" s="152" t="s">
        <v>47</v>
      </c>
      <c r="C58" s="153"/>
      <c r="D58" s="59">
        <v>0</v>
      </c>
      <c r="E58" s="60">
        <v>3989</v>
      </c>
      <c r="F58" s="55">
        <v>1260</v>
      </c>
      <c r="G58" s="61">
        <v>1291</v>
      </c>
      <c r="H58" s="55">
        <v>698</v>
      </c>
      <c r="I58" s="61">
        <v>1136</v>
      </c>
      <c r="J58" s="55">
        <v>440</v>
      </c>
      <c r="K58" s="61">
        <v>632</v>
      </c>
      <c r="L58" s="55">
        <v>1591</v>
      </c>
      <c r="M58" s="61">
        <v>333</v>
      </c>
      <c r="N58" s="70">
        <f>IF(ISERROR(L58+J58+H58+F58),"Invalid Input",L58+J58+H58+F58)</f>
        <v>3989</v>
      </c>
      <c r="O58" s="71">
        <f>IF(ISERROR(G58+I58+K58+M58),"Invalid Input",G58+I58+K58+M58)</f>
        <v>3392</v>
      </c>
      <c r="P58" s="68">
        <v>0</v>
      </c>
      <c r="Q58" s="53">
        <f>IF(ISERROR(P58-O58),"Invalid Input",(P58-O58))</f>
        <v>-3392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>
        <v>0</v>
      </c>
      <c r="E61" s="60">
        <v>500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500</v>
      </c>
      <c r="M61" s="61">
        <v>2923</v>
      </c>
      <c r="N61" s="70">
        <f>IF(ISERROR(L61+J61+H61+F61),"Invalid Input",L61+J61+H61+F61)</f>
        <v>500</v>
      </c>
      <c r="O61" s="71">
        <f>IF(ISERROR(G61+I61+K61+M61),"Invalid Input",G61+I61+K61+M61)</f>
        <v>2923</v>
      </c>
      <c r="P61" s="68">
        <v>0</v>
      </c>
      <c r="Q61" s="53">
        <f>IF(ISERROR(P61-O61),"Invalid Input",(P61-O61))</f>
        <v>-2923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>
        <v>0</v>
      </c>
      <c r="E62" s="60">
        <v>3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3</v>
      </c>
      <c r="M62" s="61">
        <v>0</v>
      </c>
      <c r="N62" s="70">
        <f>IF(ISERROR(L62+J62+H62+F62),"Invalid Input",L62+J62+H62+F62)</f>
        <v>3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>
        <v>0</v>
      </c>
      <c r="E63" s="60">
        <v>1000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1000</v>
      </c>
      <c r="M63" s="61">
        <v>0</v>
      </c>
      <c r="N63" s="70">
        <f>IF(ISERROR(L63+J63+H63+F63),"Invalid Input",L63+J63+H63+F63)</f>
        <v>1000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>
        <v>0</v>
      </c>
      <c r="E66" s="60">
        <v>2016</v>
      </c>
      <c r="F66" s="55">
        <v>263</v>
      </c>
      <c r="G66" s="61">
        <v>1017</v>
      </c>
      <c r="H66" s="55">
        <v>263</v>
      </c>
      <c r="I66" s="61">
        <v>933</v>
      </c>
      <c r="J66" s="55">
        <v>288</v>
      </c>
      <c r="K66" s="61">
        <v>163</v>
      </c>
      <c r="L66" s="55">
        <v>1202</v>
      </c>
      <c r="M66" s="61">
        <v>633</v>
      </c>
      <c r="N66" s="70">
        <f>IF(ISERROR(L66+J66+H66+F66),"Invalid Input",L66+J66+H66+F66)</f>
        <v>2016</v>
      </c>
      <c r="O66" s="71">
        <f>IF(ISERROR(G66+I66+K66+M66),"Invalid Input",G66+I66+K66+M66)</f>
        <v>2746</v>
      </c>
      <c r="P66" s="68">
        <v>0</v>
      </c>
      <c r="Q66" s="53">
        <f>IF(ISERROR(P66-O66),"Invalid Input",(P66-O66))</f>
        <v>-2746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1</v>
      </c>
      <c r="J67" s="55">
        <v>0</v>
      </c>
      <c r="K67" s="61">
        <v>4</v>
      </c>
      <c r="L67" s="55">
        <v>0</v>
      </c>
      <c r="M67" s="61">
        <v>1</v>
      </c>
      <c r="N67" s="70">
        <f>IF(ISERROR(L67+J67+H67+F67),"Invalid Input",L67+J67+H67+F67)</f>
        <v>0</v>
      </c>
      <c r="O67" s="71">
        <f>IF(ISERROR(G67+I67+K67+M67),"Invalid Input",G67+I67+K67+M67)</f>
        <v>6</v>
      </c>
      <c r="P67" s="68">
        <v>0</v>
      </c>
      <c r="Q67" s="53">
        <f>IF(ISERROR(P67-O67),"Invalid Input",(P67-O67))</f>
        <v>-6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>
        <v>0</v>
      </c>
      <c r="E68" s="60">
        <v>1500</v>
      </c>
      <c r="F68" s="55">
        <v>375</v>
      </c>
      <c r="G68" s="61">
        <v>1145</v>
      </c>
      <c r="H68" s="55">
        <v>375</v>
      </c>
      <c r="I68" s="61">
        <v>710</v>
      </c>
      <c r="J68" s="55">
        <v>375</v>
      </c>
      <c r="K68" s="61">
        <v>33</v>
      </c>
      <c r="L68" s="55">
        <v>375</v>
      </c>
      <c r="M68" s="61">
        <v>119</v>
      </c>
      <c r="N68" s="70">
        <f>IF(ISERROR(L68+J68+H68+F68),"Invalid Input",L68+J68+H68+F68)</f>
        <v>1500</v>
      </c>
      <c r="O68" s="71">
        <f>IF(ISERROR(G68+I68+K68+M68),"Invalid Input",G68+I68+K68+M68)</f>
        <v>2007</v>
      </c>
      <c r="P68" s="68">
        <v>0</v>
      </c>
      <c r="Q68" s="53">
        <f>IF(ISERROR(P68-O68),"Invalid Input",(P68-O68))</f>
        <v>-2007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>
        <v>0</v>
      </c>
      <c r="E69" s="60">
        <v>2485</v>
      </c>
      <c r="F69" s="55">
        <v>125</v>
      </c>
      <c r="G69" s="61">
        <v>255</v>
      </c>
      <c r="H69" s="55">
        <v>200</v>
      </c>
      <c r="I69" s="61">
        <v>3288</v>
      </c>
      <c r="J69" s="55">
        <v>475</v>
      </c>
      <c r="K69" s="61">
        <v>1025</v>
      </c>
      <c r="L69" s="55">
        <v>1685</v>
      </c>
      <c r="M69" s="61">
        <v>0</v>
      </c>
      <c r="N69" s="70">
        <f>IF(ISERROR(L69+J69+H69+F69),"Invalid Input",L69+J69+H69+F69)</f>
        <v>2485</v>
      </c>
      <c r="O69" s="71">
        <f>IF(ISERROR(G69+I69+K69+M69),"Invalid Input",G69+I69+K69+M69)</f>
        <v>4568</v>
      </c>
      <c r="P69" s="68">
        <v>0</v>
      </c>
      <c r="Q69" s="53">
        <f>IF(ISERROR(P69-O69),"Invalid Input",(P69-O69))</f>
        <v>-4568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>
        <v>0</v>
      </c>
      <c r="E72" s="60">
        <v>3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3</v>
      </c>
      <c r="M72" s="61">
        <v>3</v>
      </c>
      <c r="N72" s="70">
        <f aca="true" t="shared" si="4" ref="N72:N83">IF(ISERROR(L72+J72+H72+F72),"Invalid Input",L72+J72+H72+F72)</f>
        <v>3</v>
      </c>
      <c r="O72" s="71">
        <f aca="true" t="shared" si="5" ref="O72:O83">IF(ISERROR(G72+I72+K72+M72),"Invalid Input",G72+I72+K72+M72)</f>
        <v>3</v>
      </c>
      <c r="P72" s="68">
        <v>0</v>
      </c>
      <c r="Q72" s="53">
        <f aca="true" t="shared" si="6" ref="Q72:Q83">IF(ISERROR(P72-O72),"Invalid Input",(P72-O72))</f>
        <v>-3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>
        <v>0</v>
      </c>
      <c r="E73" s="60">
        <v>5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5</v>
      </c>
      <c r="M73" s="61">
        <v>10</v>
      </c>
      <c r="N73" s="70">
        <f t="shared" si="4"/>
        <v>5</v>
      </c>
      <c r="O73" s="71">
        <f t="shared" si="5"/>
        <v>10</v>
      </c>
      <c r="P73" s="68">
        <v>0</v>
      </c>
      <c r="Q73" s="53">
        <f t="shared" si="6"/>
        <v>-10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>
        <v>0</v>
      </c>
      <c r="E74" s="60">
        <v>5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5</v>
      </c>
      <c r="M74" s="61">
        <v>5</v>
      </c>
      <c r="N74" s="70">
        <f t="shared" si="4"/>
        <v>5</v>
      </c>
      <c r="O74" s="71">
        <f t="shared" si="5"/>
        <v>5</v>
      </c>
      <c r="P74" s="68">
        <v>0</v>
      </c>
      <c r="Q74" s="53">
        <f t="shared" si="6"/>
        <v>-5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>
        <v>0</v>
      </c>
      <c r="E75" s="60">
        <v>5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5</v>
      </c>
      <c r="M75" s="61">
        <v>16</v>
      </c>
      <c r="N75" s="70">
        <f t="shared" si="4"/>
        <v>5</v>
      </c>
      <c r="O75" s="71">
        <f t="shared" si="5"/>
        <v>16</v>
      </c>
      <c r="P75" s="68">
        <v>0</v>
      </c>
      <c r="Q75" s="53">
        <f t="shared" si="6"/>
        <v>-16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>
        <v>0</v>
      </c>
      <c r="E76" s="60">
        <v>2</v>
      </c>
      <c r="F76" s="55">
        <v>0</v>
      </c>
      <c r="G76" s="61">
        <v>0</v>
      </c>
      <c r="H76" s="55">
        <v>0</v>
      </c>
      <c r="I76" s="61"/>
      <c r="J76" s="55">
        <v>0</v>
      </c>
      <c r="K76" s="61">
        <v>0</v>
      </c>
      <c r="L76" s="55">
        <v>2</v>
      </c>
      <c r="M76" s="61">
        <v>1</v>
      </c>
      <c r="N76" s="70">
        <f t="shared" si="4"/>
        <v>2</v>
      </c>
      <c r="O76" s="71">
        <f t="shared" si="5"/>
        <v>1</v>
      </c>
      <c r="P76" s="68">
        <v>0</v>
      </c>
      <c r="Q76" s="53">
        <f t="shared" si="6"/>
        <v>-1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>
        <v>0</v>
      </c>
      <c r="E77" s="60">
        <v>1</v>
      </c>
      <c r="F77" s="55">
        <v>0</v>
      </c>
      <c r="G77" s="61">
        <v>0</v>
      </c>
      <c r="H77" s="55">
        <v>0</v>
      </c>
      <c r="I77" s="61"/>
      <c r="J77" s="55">
        <v>0</v>
      </c>
      <c r="K77" s="61">
        <v>0</v>
      </c>
      <c r="L77" s="55">
        <v>1</v>
      </c>
      <c r="M77" s="61">
        <v>1</v>
      </c>
      <c r="N77" s="70">
        <f t="shared" si="4"/>
        <v>1</v>
      </c>
      <c r="O77" s="71">
        <f t="shared" si="5"/>
        <v>1</v>
      </c>
      <c r="P77" s="68">
        <v>0</v>
      </c>
      <c r="Q77" s="53">
        <f t="shared" si="6"/>
        <v>-1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>
        <v>0</v>
      </c>
      <c r="E78" s="60">
        <v>1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1</v>
      </c>
      <c r="M78" s="61">
        <v>4</v>
      </c>
      <c r="N78" s="70">
        <f t="shared" si="4"/>
        <v>1</v>
      </c>
      <c r="O78" s="71">
        <f t="shared" si="5"/>
        <v>4</v>
      </c>
      <c r="P78" s="68">
        <v>0</v>
      </c>
      <c r="Q78" s="53">
        <f t="shared" si="6"/>
        <v>-4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>
        <v>0</v>
      </c>
      <c r="E79" s="60">
        <v>1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1</v>
      </c>
      <c r="M79" s="61">
        <v>3</v>
      </c>
      <c r="N79" s="70">
        <f t="shared" si="4"/>
        <v>1</v>
      </c>
      <c r="O79" s="71">
        <f t="shared" si="5"/>
        <v>3</v>
      </c>
      <c r="P79" s="68">
        <v>0</v>
      </c>
      <c r="Q79" s="53">
        <f t="shared" si="6"/>
        <v>-3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>
        <v>0</v>
      </c>
      <c r="E80" s="60">
        <v>3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3</v>
      </c>
      <c r="M80" s="61">
        <v>3</v>
      </c>
      <c r="N80" s="70">
        <f t="shared" si="4"/>
        <v>3</v>
      </c>
      <c r="O80" s="71">
        <f t="shared" si="5"/>
        <v>3</v>
      </c>
      <c r="P80" s="68">
        <v>0</v>
      </c>
      <c r="Q80" s="53">
        <f t="shared" si="6"/>
        <v>-3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>
        <v>0</v>
      </c>
      <c r="E86" s="60">
        <v>35500</v>
      </c>
      <c r="F86" s="55">
        <v>8875</v>
      </c>
      <c r="G86" s="61">
        <v>10032</v>
      </c>
      <c r="H86" s="55">
        <v>8875</v>
      </c>
      <c r="I86" s="61">
        <v>9572</v>
      </c>
      <c r="J86" s="55">
        <v>8875</v>
      </c>
      <c r="K86" s="61">
        <v>8769</v>
      </c>
      <c r="L86" s="55">
        <v>3375</v>
      </c>
      <c r="M86" s="61">
        <v>2084</v>
      </c>
      <c r="N86" s="70">
        <f>IF(ISERROR(L86+J86+H86+F86),"Invalid Input",L86+J86+H86+F86)</f>
        <v>30000</v>
      </c>
      <c r="O86" s="71">
        <f>IF(ISERROR(G86+I86+K86+M86),"Invalid Input",G86+I86+K86+M86)</f>
        <v>30457</v>
      </c>
      <c r="P86" s="68">
        <v>0</v>
      </c>
      <c r="Q86" s="53">
        <f>IF(ISERROR(P86-O86),"Invalid Input",(P86-O86))</f>
        <v>-30457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SheetNames!A3</f>
        <v>CPT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2" manualBreakCount="2">
    <brk id="16" max="255" man="1"/>
    <brk id="62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L24" sqref="L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WC052 - Prince Albert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4">
        <v>2835</v>
      </c>
      <c r="E5" s="90" t="s">
        <v>37</v>
      </c>
    </row>
    <row r="6" spans="3:5" ht="14.25">
      <c r="C6" s="110" t="s">
        <v>30</v>
      </c>
      <c r="D6" s="125">
        <v>65</v>
      </c>
      <c r="E6" s="89" t="s">
        <v>33</v>
      </c>
    </row>
    <row r="7" spans="1:20" ht="27">
      <c r="A7" s="67"/>
      <c r="B7" s="62"/>
      <c r="C7" s="111" t="s">
        <v>64</v>
      </c>
      <c r="D7" s="126">
        <v>4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6">
        <v>2597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6">
        <v>20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6">
        <v>2849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4">
        <v>30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6">
        <v>2725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6">
        <v>30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6">
        <v>2759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6">
        <v>30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>
        <v>2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2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>
        <v>65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2</v>
      </c>
      <c r="E35" s="60">
        <v>1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>
        <v>0</v>
      </c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1</v>
      </c>
      <c r="M40" s="61">
        <v>1</v>
      </c>
      <c r="N40" s="70">
        <f>IF(ISERROR(L40+J40+H40+F40),"Invalid Input",L40+J40+H40+F40)</f>
        <v>1</v>
      </c>
      <c r="O40" s="71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3</v>
      </c>
      <c r="M53" s="61">
        <v>3</v>
      </c>
      <c r="N53" s="70">
        <f>IF(ISERROR(L53+J53+H53+F53),"Invalid Input",L53+J53+H53+F53)</f>
        <v>3</v>
      </c>
      <c r="O53" s="71">
        <f>IF(ISERROR(G53+I53+K53+M53),"Invalid Input",G53+I53+K53+M53)</f>
        <v>3</v>
      </c>
      <c r="P53" s="68">
        <v>0</v>
      </c>
      <c r="Q53" s="53">
        <f>IF(ISERROR(P53-O53),"Invalid Input",(P53-O53))</f>
        <v>-3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15</v>
      </c>
      <c r="M54" s="61">
        <v>15</v>
      </c>
      <c r="N54" s="70">
        <f>IF(ISERROR(L54+J54+H54+F54),"Invalid Input",L54+J54+H54+F54)</f>
        <v>15</v>
      </c>
      <c r="O54" s="71">
        <f>IF(ISERROR(G54+I54+K54+M54),"Invalid Input",G54+I54+K54+M54)</f>
        <v>15</v>
      </c>
      <c r="P54" s="68">
        <v>0</v>
      </c>
      <c r="Q54" s="53">
        <f>IF(ISERROR(P54-O54),"Invalid Input",(P54-O54))</f>
        <v>-15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3</v>
      </c>
      <c r="M57" s="61">
        <v>3</v>
      </c>
      <c r="N57" s="70">
        <f>IF(ISERROR(L57+J57+H57+F57),"Invalid Input",L57+J57+H57+F57)</f>
        <v>3</v>
      </c>
      <c r="O57" s="71">
        <f>IF(ISERROR(G57+I57+K57+M57),"Invalid Input",G57+I57+K57+M57)</f>
        <v>3</v>
      </c>
      <c r="P57" s="68">
        <v>0</v>
      </c>
      <c r="Q57" s="53">
        <f>IF(ISERROR(P57-O57),"Invalid Input",(P57-O57))</f>
        <v>-3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>
        <v>2480</v>
      </c>
      <c r="F63" s="55">
        <v>2480</v>
      </c>
      <c r="G63" s="61">
        <v>2759</v>
      </c>
      <c r="H63" s="55">
        <v>2480</v>
      </c>
      <c r="I63" s="61">
        <v>2759</v>
      </c>
      <c r="J63" s="55">
        <v>2480</v>
      </c>
      <c r="K63" s="61">
        <v>2775</v>
      </c>
      <c r="L63" s="55">
        <v>2737</v>
      </c>
      <c r="M63" s="61">
        <v>2728</v>
      </c>
      <c r="N63" s="70">
        <f>IF(ISERROR(L63+J63+H63+F63),"Invalid Input",L63+J63+H63+F63)</f>
        <v>10177</v>
      </c>
      <c r="O63" s="71">
        <f>IF(ISERROR(G63+I63+K63+M63),"Invalid Input",G63+I63+K63+M63)</f>
        <v>11021</v>
      </c>
      <c r="P63" s="68">
        <v>0</v>
      </c>
      <c r="Q63" s="53">
        <f>IF(ISERROR(P63-O63),"Invalid Input",(P63-O63))</f>
        <v>-11021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>
        <v>1</v>
      </c>
      <c r="F67" s="55">
        <v>0</v>
      </c>
      <c r="G67" s="61"/>
      <c r="H67" s="55">
        <v>0</v>
      </c>
      <c r="I67" s="61"/>
      <c r="J67" s="55">
        <v>0</v>
      </c>
      <c r="K67" s="61">
        <v>0</v>
      </c>
      <c r="L67" s="55">
        <v>1</v>
      </c>
      <c r="M67" s="61">
        <v>0</v>
      </c>
      <c r="N67" s="70">
        <f>IF(ISERROR(L67+J67+H67+F67),"Invalid Input",L67+J67+H67+F67)</f>
        <v>1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1210</v>
      </c>
      <c r="M68" s="61">
        <v>1210</v>
      </c>
      <c r="N68" s="70">
        <f>IF(ISERROR(L68+J68+H68+F68),"Invalid Input",L68+J68+H68+F68)</f>
        <v>1210</v>
      </c>
      <c r="O68" s="71">
        <f>IF(ISERROR(G68+I68+K68+M68),"Invalid Input",G68+I68+K68+M68)</f>
        <v>1210</v>
      </c>
      <c r="P68" s="68">
        <v>0</v>
      </c>
      <c r="Q68" s="53">
        <f>IF(ISERROR(P68-O68),"Invalid Input",(P68-O68))</f>
        <v>-1210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>
        <v>10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>
        <v>1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50</v>
      </c>
      <c r="F86" s="55">
        <v>10</v>
      </c>
      <c r="G86" s="61">
        <v>59</v>
      </c>
      <c r="H86" s="55">
        <v>10</v>
      </c>
      <c r="I86" s="61">
        <v>59</v>
      </c>
      <c r="J86" s="55">
        <v>50</v>
      </c>
      <c r="K86" s="61">
        <v>129</v>
      </c>
      <c r="L86" s="55">
        <v>25</v>
      </c>
      <c r="M86" s="61">
        <v>30</v>
      </c>
      <c r="N86" s="70">
        <f>IF(ISERROR(L86+J86+H86+F86),"Invalid Input",L86+J86+H86+F86)</f>
        <v>95</v>
      </c>
      <c r="O86" s="71">
        <f>IF(ISERROR(G86+I86+K86+M86),"Invalid Input",G86+I86+K86+M86)</f>
        <v>277</v>
      </c>
      <c r="P86" s="68">
        <v>0</v>
      </c>
      <c r="Q86" s="53">
        <f>IF(ISERROR(P86-O86),"Invalid Input",(P86-O86))</f>
        <v>-277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SheetNames!A30</f>
        <v>WC052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O29" sqref="O29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WC053 - Beaufort West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10688</v>
      </c>
      <c r="E5" s="90" t="s">
        <v>37</v>
      </c>
    </row>
    <row r="6" spans="3:5" ht="14.25">
      <c r="C6" s="110" t="s">
        <v>30</v>
      </c>
      <c r="D6" s="151">
        <v>37</v>
      </c>
      <c r="E6" s="89" t="s">
        <v>33</v>
      </c>
    </row>
    <row r="7" spans="1:20" ht="27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12474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24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14621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49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14306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31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12182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37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0</v>
      </c>
      <c r="E24" s="60">
        <v>0</v>
      </c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>
        <v>0</v>
      </c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v>11</v>
      </c>
      <c r="E26" s="60">
        <v>0</v>
      </c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>
        <v>72</v>
      </c>
      <c r="E27" s="60">
        <v>0</v>
      </c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>
        <v>0</v>
      </c>
      <c r="E28" s="60">
        <v>0</v>
      </c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37</v>
      </c>
      <c r="E29" s="60">
        <v>0</v>
      </c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0</v>
      </c>
      <c r="E30" s="60">
        <v>0</v>
      </c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37</v>
      </c>
      <c r="E32" s="60">
        <v>0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0</v>
      </c>
      <c r="E33" s="60">
        <v>0</v>
      </c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>
        <v>0</v>
      </c>
      <c r="E34" s="60">
        <v>0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0</v>
      </c>
      <c r="E35" s="60">
        <v>0</v>
      </c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>
        <v>81240</v>
      </c>
      <c r="E40" s="60">
        <v>856</v>
      </c>
      <c r="F40" s="55"/>
      <c r="G40" s="61"/>
      <c r="H40" s="55">
        <v>626</v>
      </c>
      <c r="I40" s="61">
        <v>0</v>
      </c>
      <c r="J40" s="55"/>
      <c r="K40" s="61"/>
      <c r="L40" s="55">
        <v>230</v>
      </c>
      <c r="M40" s="61"/>
      <c r="N40" s="70">
        <f>IF(ISERROR(L40+J40+H40+F40),"Invalid Input",L40+J40+H40+F40)</f>
        <v>856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9" t="s">
        <v>236</v>
      </c>
      <c r="T40" s="98" t="s">
        <v>237</v>
      </c>
    </row>
    <row r="41" spans="1:20" ht="15" customHeight="1">
      <c r="A41" s="27"/>
      <c r="B41" s="154" t="s">
        <v>43</v>
      </c>
      <c r="C41" s="155">
        <v>0</v>
      </c>
      <c r="D41" s="59">
        <v>0</v>
      </c>
      <c r="E41" s="60">
        <v>0</v>
      </c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>
        <v>190410</v>
      </c>
      <c r="E42" s="60">
        <v>0</v>
      </c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>
        <v>1360</v>
      </c>
      <c r="F43" s="55"/>
      <c r="G43" s="61"/>
      <c r="H43" s="55">
        <v>1360</v>
      </c>
      <c r="I43" s="61">
        <v>0</v>
      </c>
      <c r="J43" s="55"/>
      <c r="K43" s="61"/>
      <c r="L43" s="55"/>
      <c r="M43" s="61"/>
      <c r="N43" s="70">
        <f>IF(ISERROR(L43+J43+H43+F43),"Invalid Input",L43+J43+H43+F43)</f>
        <v>1360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9" t="s">
        <v>238</v>
      </c>
      <c r="T43" s="98" t="s">
        <v>237</v>
      </c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>
        <v>81240</v>
      </c>
      <c r="E47" s="60">
        <v>0</v>
      </c>
      <c r="F47" s="55"/>
      <c r="G47" s="61">
        <v>0</v>
      </c>
      <c r="H47" s="55"/>
      <c r="I47" s="61">
        <v>0</v>
      </c>
      <c r="J47" s="55"/>
      <c r="K47" s="61">
        <v>0</v>
      </c>
      <c r="L47" s="55"/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>
        <v>4</v>
      </c>
      <c r="E48" s="60">
        <v>0</v>
      </c>
      <c r="F48" s="55"/>
      <c r="G48" s="61">
        <v>0</v>
      </c>
      <c r="H48" s="55"/>
      <c r="I48" s="61">
        <v>0</v>
      </c>
      <c r="J48" s="55"/>
      <c r="K48" s="61">
        <v>0</v>
      </c>
      <c r="L48" s="55"/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>
        <v>16</v>
      </c>
      <c r="E49" s="60">
        <v>0</v>
      </c>
      <c r="F49" s="55"/>
      <c r="G49" s="61">
        <v>0</v>
      </c>
      <c r="H49" s="55"/>
      <c r="I49" s="61">
        <v>0</v>
      </c>
      <c r="J49" s="55"/>
      <c r="K49" s="61">
        <v>0</v>
      </c>
      <c r="L49" s="55"/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>
        <v>0</v>
      </c>
      <c r="E53" s="60">
        <v>0</v>
      </c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>
        <v>229</v>
      </c>
      <c r="E54" s="60">
        <v>229</v>
      </c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>
        <v>0</v>
      </c>
      <c r="E57" s="60">
        <v>0</v>
      </c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>
        <v>229</v>
      </c>
      <c r="E58" s="60">
        <v>229</v>
      </c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>
        <v>229</v>
      </c>
      <c r="E61" s="60">
        <v>229</v>
      </c>
      <c r="F61" s="55"/>
      <c r="G61" s="61"/>
      <c r="H61" s="55"/>
      <c r="I61" s="61"/>
      <c r="J61" s="55"/>
      <c r="K61" s="61"/>
      <c r="L61" s="55">
        <v>798</v>
      </c>
      <c r="M61" s="61">
        <v>798</v>
      </c>
      <c r="N61" s="70">
        <f>IF(ISERROR(L61+J61+H61+F61),"Invalid Input",L61+J61+H61+F61)</f>
        <v>798</v>
      </c>
      <c r="O61" s="71">
        <f>IF(ISERROR(G61+I61+K61+M61),"Invalid Input",G61+I61+K61+M61)</f>
        <v>798</v>
      </c>
      <c r="P61" s="68">
        <v>0</v>
      </c>
      <c r="Q61" s="53">
        <f>IF(ISERROR(P61-O61),"Invalid Input",(P61-O61))</f>
        <v>-798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>
        <v>2</v>
      </c>
      <c r="E62" s="60">
        <v>0</v>
      </c>
      <c r="F62" s="55"/>
      <c r="G62" s="61"/>
      <c r="H62" s="55"/>
      <c r="I62" s="61"/>
      <c r="J62" s="55"/>
      <c r="K62" s="61"/>
      <c r="L62" s="55">
        <v>2</v>
      </c>
      <c r="M62" s="61">
        <v>0</v>
      </c>
      <c r="N62" s="70">
        <f>IF(ISERROR(L62+J62+H62+F62),"Invalid Input",L62+J62+H62+F62)</f>
        <v>2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>
        <v>37</v>
      </c>
      <c r="E63" s="60">
        <v>37</v>
      </c>
      <c r="F63" s="55">
        <v>37</v>
      </c>
      <c r="G63" s="61">
        <v>37</v>
      </c>
      <c r="H63" s="55"/>
      <c r="I63" s="61"/>
      <c r="J63" s="55"/>
      <c r="K63" s="61"/>
      <c r="L63" s="55">
        <v>22</v>
      </c>
      <c r="M63" s="61">
        <v>22</v>
      </c>
      <c r="N63" s="70">
        <f>IF(ISERROR(L63+J63+H63+F63),"Invalid Input",L63+J63+H63+F63)</f>
        <v>59</v>
      </c>
      <c r="O63" s="71">
        <f>IF(ISERROR(G63+I63+K63+M63),"Invalid Input",G63+I63+K63+M63)</f>
        <v>59</v>
      </c>
      <c r="P63" s="68">
        <v>0</v>
      </c>
      <c r="Q63" s="53">
        <f>IF(ISERROR(P63-O63),"Invalid Input",(P63-O63))</f>
        <v>-59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>
        <v>164</v>
      </c>
      <c r="E66" s="60">
        <v>164</v>
      </c>
      <c r="F66" s="55"/>
      <c r="G66" s="61">
        <v>119</v>
      </c>
      <c r="H66" s="55"/>
      <c r="I66" s="61">
        <v>43</v>
      </c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162</v>
      </c>
      <c r="P66" s="68">
        <v>0</v>
      </c>
      <c r="Q66" s="53">
        <f>IF(ISERROR(P66-O66),"Invalid Input",(P66-O66))</f>
        <v>-162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>
        <v>11</v>
      </c>
      <c r="E67" s="60">
        <v>11</v>
      </c>
      <c r="F67" s="55">
        <v>9</v>
      </c>
      <c r="G67" s="61">
        <v>9</v>
      </c>
      <c r="H67" s="55">
        <v>2</v>
      </c>
      <c r="I67" s="61"/>
      <c r="J67" s="55"/>
      <c r="K67" s="61"/>
      <c r="L67" s="55"/>
      <c r="M67" s="61"/>
      <c r="N67" s="70">
        <f>IF(ISERROR(L67+J67+H67+F67),"Invalid Input",L67+J67+H67+F67)</f>
        <v>11</v>
      </c>
      <c r="O67" s="71">
        <f>IF(ISERROR(G67+I67+K67+M67),"Invalid Input",G67+I67+K67+M67)</f>
        <v>9</v>
      </c>
      <c r="P67" s="68">
        <v>0</v>
      </c>
      <c r="Q67" s="53">
        <f>IF(ISERROR(P67-O67),"Invalid Input",(P67-O67))</f>
        <v>-9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>
        <v>0</v>
      </c>
      <c r="E69" s="60">
        <v>0</v>
      </c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42.75">
      <c r="A73" s="27"/>
      <c r="B73" s="161" t="s">
        <v>49</v>
      </c>
      <c r="C73" s="162"/>
      <c r="D73" s="59">
        <v>2</v>
      </c>
      <c r="E73" s="60">
        <v>2</v>
      </c>
      <c r="F73" s="55"/>
      <c r="G73" s="61"/>
      <c r="H73" s="55">
        <v>1</v>
      </c>
      <c r="I73" s="61">
        <v>1</v>
      </c>
      <c r="J73" s="55">
        <v>1</v>
      </c>
      <c r="K73" s="61"/>
      <c r="L73" s="55"/>
      <c r="M73" s="61"/>
      <c r="N73" s="70">
        <f t="shared" si="4"/>
        <v>2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0" t="s">
        <v>239</v>
      </c>
      <c r="T73" s="100"/>
    </row>
    <row r="74" spans="1:20" ht="14.25">
      <c r="A74" s="27"/>
      <c r="B74" s="161" t="s">
        <v>50</v>
      </c>
      <c r="C74" s="162"/>
      <c r="D74" s="59"/>
      <c r="E74" s="60">
        <v>0</v>
      </c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>
        <v>0</v>
      </c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>
        <v>0</v>
      </c>
      <c r="E76" s="60">
        <v>0</v>
      </c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>
        <v>0</v>
      </c>
      <c r="E77" s="60">
        <v>0</v>
      </c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>
        <v>0</v>
      </c>
      <c r="E79" s="60">
        <v>0</v>
      </c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>
        <v>0</v>
      </c>
      <c r="E81" s="60">
        <v>0</v>
      </c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>
        <v>0</v>
      </c>
      <c r="E82" s="60">
        <v>0</v>
      </c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>
        <v>0</v>
      </c>
      <c r="E83" s="60">
        <v>0</v>
      </c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>
        <v>40</v>
      </c>
      <c r="E86" s="60">
        <v>40</v>
      </c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SheetNames!A31</f>
        <v>WC053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79">
      <selection activeCell="M86" sqref="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DC5 - Central Karoo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/>
      <c r="E5" s="90" t="s">
        <v>37</v>
      </c>
    </row>
    <row r="6" spans="3:5" ht="14.25">
      <c r="C6" s="110" t="s">
        <v>30</v>
      </c>
      <c r="D6" s="121"/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>
        <v>0</v>
      </c>
      <c r="E86" s="60">
        <v>15</v>
      </c>
      <c r="F86" s="55">
        <v>0</v>
      </c>
      <c r="G86" s="61">
        <v>0</v>
      </c>
      <c r="H86" s="55"/>
      <c r="I86" s="61"/>
      <c r="J86" s="55"/>
      <c r="K86" s="61"/>
      <c r="L86" s="55"/>
      <c r="M86" s="61">
        <v>43</v>
      </c>
      <c r="N86" s="70">
        <f>IF(ISERROR(L86+J86+H86+F86),"Invalid Input",L86+J86+H86+F86)</f>
        <v>0</v>
      </c>
      <c r="O86" s="71">
        <f>IF(ISERROR(G86+I86+K86+M86),"Invalid Input",G86+I86+K86+M86)</f>
        <v>43</v>
      </c>
      <c r="P86" s="68">
        <v>0</v>
      </c>
      <c r="Q86" s="53">
        <f>IF(ISERROR(P86-O86),"Invalid Input",(P86-O86))</f>
        <v>-43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SheetNames!A32</f>
        <v>DC5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6">
      <selection activeCell="L24" sqref="L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WC011 - Matzikama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10219</v>
      </c>
      <c r="E5" s="90" t="s">
        <v>37</v>
      </c>
    </row>
    <row r="6" spans="3:5" ht="14.25">
      <c r="C6" s="110" t="s">
        <v>30</v>
      </c>
      <c r="D6" s="121">
        <v>1491</v>
      </c>
      <c r="E6" s="89" t="s">
        <v>33</v>
      </c>
    </row>
    <row r="7" spans="1:20" ht="27">
      <c r="A7" s="67"/>
      <c r="B7" s="62"/>
      <c r="C7" s="111" t="s">
        <v>64</v>
      </c>
      <c r="D7" s="122">
        <v>15.81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10173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1491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9491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1491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8738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1491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10339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1491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>
        <v>34.58</v>
      </c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800</v>
      </c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2</v>
      </c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0</v>
      </c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4</v>
      </c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>
        <v>1409</v>
      </c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0</v>
      </c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>
        <v>1609</v>
      </c>
      <c r="E36" s="60">
        <v>92</v>
      </c>
      <c r="F36" s="55">
        <v>92</v>
      </c>
      <c r="G36" s="61">
        <v>92</v>
      </c>
      <c r="H36" s="55">
        <v>0</v>
      </c>
      <c r="I36" s="61"/>
      <c r="J36" s="55"/>
      <c r="K36" s="61"/>
      <c r="L36" s="55"/>
      <c r="M36" s="61"/>
      <c r="N36" s="70">
        <f t="shared" si="1"/>
        <v>92</v>
      </c>
      <c r="O36" s="71">
        <f t="shared" si="2"/>
        <v>92</v>
      </c>
      <c r="P36" s="68">
        <v>0</v>
      </c>
      <c r="Q36" s="53">
        <f t="shared" si="3"/>
        <v>-92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>
        <v>2</v>
      </c>
      <c r="F40" s="55">
        <v>0</v>
      </c>
      <c r="G40" s="61"/>
      <c r="H40" s="55">
        <v>0</v>
      </c>
      <c r="I40" s="61"/>
      <c r="J40" s="55"/>
      <c r="K40" s="61"/>
      <c r="L40" s="55">
        <v>2</v>
      </c>
      <c r="M40" s="61">
        <v>2</v>
      </c>
      <c r="N40" s="70">
        <f>IF(ISERROR(L40+J40+H40+F40),"Invalid Input",L40+J40+H40+F40)</f>
        <v>2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>
        <v>0.36</v>
      </c>
      <c r="F43" s="55">
        <v>0</v>
      </c>
      <c r="G43" s="61"/>
      <c r="H43" s="55"/>
      <c r="I43" s="61"/>
      <c r="J43" s="55"/>
      <c r="K43" s="61"/>
      <c r="L43" s="55">
        <v>0.36</v>
      </c>
      <c r="M43" s="61">
        <v>0.36</v>
      </c>
      <c r="N43" s="70">
        <f>IF(ISERROR(L43+J43+H43+F43),"Invalid Input",L43+J43+H43+F43)</f>
        <v>0.36</v>
      </c>
      <c r="O43" s="71">
        <f>IF(ISERROR(G43+I43+K43+M43),"Invalid Input",G43+I43+K43+M43)</f>
        <v>0.36</v>
      </c>
      <c r="P43" s="68">
        <v>0</v>
      </c>
      <c r="Q43" s="53">
        <f>IF(ISERROR(P43-O43),"Invalid Input",(P43-O43))</f>
        <v>-0.36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>
        <v>0.6</v>
      </c>
      <c r="F47" s="55">
        <v>0</v>
      </c>
      <c r="G47" s="61"/>
      <c r="H47" s="55">
        <v>0</v>
      </c>
      <c r="I47" s="61"/>
      <c r="J47" s="55"/>
      <c r="K47" s="61"/>
      <c r="L47" s="55">
        <v>0.6</v>
      </c>
      <c r="M47" s="61">
        <v>0.6</v>
      </c>
      <c r="N47" s="70">
        <f>IF(ISERROR(L47+J47+H47+F47),"Invalid Input",L47+J47+H47+F47)</f>
        <v>0.6</v>
      </c>
      <c r="O47" s="71">
        <f>IF(ISERROR(G47+I47+K47+M47),"Invalid Input",G47+I47+K47+M47)</f>
        <v>0.6</v>
      </c>
      <c r="P47" s="68">
        <v>0</v>
      </c>
      <c r="Q47" s="53">
        <f>IF(ISERROR(P47-O47),"Invalid Input",(P47-O47))</f>
        <v>-0.6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>
        <v>250</v>
      </c>
      <c r="F66" s="55">
        <v>0</v>
      </c>
      <c r="G66" s="61"/>
      <c r="H66" s="55">
        <v>0</v>
      </c>
      <c r="I66" s="61"/>
      <c r="J66" s="55"/>
      <c r="K66" s="61"/>
      <c r="L66" s="55">
        <v>250</v>
      </c>
      <c r="M66" s="61">
        <v>709</v>
      </c>
      <c r="N66" s="70">
        <f>IF(ISERROR(L66+J66+H66+F66),"Invalid Input",L66+J66+H66+F66)</f>
        <v>250</v>
      </c>
      <c r="O66" s="71">
        <f>IF(ISERROR(G66+I66+K66+M66),"Invalid Input",G66+I66+K66+M66)</f>
        <v>709</v>
      </c>
      <c r="P66" s="68">
        <v>0</v>
      </c>
      <c r="Q66" s="53">
        <f>IF(ISERROR(P66-O66),"Invalid Input",(P66-O66))</f>
        <v>-709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55</v>
      </c>
      <c r="F86" s="55">
        <v>0</v>
      </c>
      <c r="G86" s="61"/>
      <c r="H86" s="55">
        <v>55</v>
      </c>
      <c r="I86" s="61">
        <v>154</v>
      </c>
      <c r="J86" s="55">
        <v>125</v>
      </c>
      <c r="K86" s="61">
        <v>138</v>
      </c>
      <c r="L86" s="55"/>
      <c r="M86" s="61">
        <v>327</v>
      </c>
      <c r="N86" s="70">
        <f>IF(ISERROR(L86+J86+H86+F86),"Invalid Input",L86+J86+H86+F86)</f>
        <v>180</v>
      </c>
      <c r="O86" s="71">
        <f>IF(ISERROR(G86+I86+K86+M86),"Invalid Input",G86+I86+K86+M86)</f>
        <v>619</v>
      </c>
      <c r="P86" s="68">
        <v>0</v>
      </c>
      <c r="Q86" s="53">
        <f>IF(ISERROR(P86-O86),"Invalid Input",(P86-O86))</f>
        <v>-619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SheetNames!A4</f>
        <v>WC011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L25" sqref="L2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WC012 - Cederberg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/>
      <c r="E5" s="90" t="s">
        <v>37</v>
      </c>
    </row>
    <row r="6" spans="3:5" ht="14.25">
      <c r="C6" s="110" t="s">
        <v>30</v>
      </c>
      <c r="D6" s="121"/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7877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5779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4758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5862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>
        <v>5512</v>
      </c>
      <c r="H61" s="55"/>
      <c r="I61" s="61">
        <v>5512</v>
      </c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11024</v>
      </c>
      <c r="P61" s="68">
        <v>0</v>
      </c>
      <c r="Q61" s="53">
        <f>IF(ISERROR(P61-O61),"Invalid Input",(P61-O61))</f>
        <v>-11024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>
        <v>2</v>
      </c>
      <c r="H62" s="55"/>
      <c r="I62" s="61">
        <v>2</v>
      </c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4</v>
      </c>
      <c r="P62" s="68">
        <v>0</v>
      </c>
      <c r="Q62" s="53">
        <f>IF(ISERROR(P62-O62),"Invalid Input",(P62-O62))</f>
        <v>-4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>
        <v>3700</v>
      </c>
      <c r="H63" s="55"/>
      <c r="I63" s="61">
        <v>3700</v>
      </c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7400</v>
      </c>
      <c r="P63" s="68">
        <v>0</v>
      </c>
      <c r="Q63" s="53">
        <f>IF(ISERROR(P63-O63),"Invalid Input",(P63-O63))</f>
        <v>-7400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>
        <v>183</v>
      </c>
      <c r="I66" s="61">
        <v>183</v>
      </c>
      <c r="J66" s="55"/>
      <c r="K66" s="61"/>
      <c r="L66" s="55"/>
      <c r="M66" s="61"/>
      <c r="N66" s="70">
        <f>IF(ISERROR(L66+J66+H66+F66),"Invalid Input",L66+J66+H66+F66)</f>
        <v>183</v>
      </c>
      <c r="O66" s="71">
        <f>IF(ISERROR(G66+I66+K66+M66),"Invalid Input",G66+I66+K66+M66)</f>
        <v>183</v>
      </c>
      <c r="P66" s="68">
        <v>0</v>
      </c>
      <c r="Q66" s="53">
        <f>IF(ISERROR(P66-O66),"Invalid Input",(P66-O66))</f>
        <v>-183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>
        <v>0</v>
      </c>
      <c r="I67" s="61">
        <v>0</v>
      </c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>
        <v>157</v>
      </c>
      <c r="I69" s="61">
        <v>157</v>
      </c>
      <c r="J69" s="55"/>
      <c r="K69" s="61"/>
      <c r="L69" s="55"/>
      <c r="M69" s="61"/>
      <c r="N69" s="70">
        <f>IF(ISERROR(L69+J69+H69+F69),"Invalid Input",L69+J69+H69+F69)</f>
        <v>157</v>
      </c>
      <c r="O69" s="71">
        <f>IF(ISERROR(G69+I69+K69+M69),"Invalid Input",G69+I69+K69+M69)</f>
        <v>157</v>
      </c>
      <c r="P69" s="68">
        <v>0</v>
      </c>
      <c r="Q69" s="53">
        <f>IF(ISERROR(P69-O69),"Invalid Input",(P69-O69))</f>
        <v>-157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200</v>
      </c>
      <c r="F86" s="55">
        <v>50</v>
      </c>
      <c r="G86" s="61">
        <v>104</v>
      </c>
      <c r="H86" s="55">
        <v>100</v>
      </c>
      <c r="I86" s="61">
        <v>206</v>
      </c>
      <c r="J86" s="55"/>
      <c r="K86" s="61"/>
      <c r="L86" s="55"/>
      <c r="M86" s="61"/>
      <c r="N86" s="70">
        <f>IF(ISERROR(L86+J86+H86+F86),"Invalid Input",L86+J86+H86+F86)</f>
        <v>150</v>
      </c>
      <c r="O86" s="71">
        <f>IF(ISERROR(G86+I86+K86+M86),"Invalid Input",G86+I86+K86+M86)</f>
        <v>310</v>
      </c>
      <c r="P86" s="68">
        <v>0</v>
      </c>
      <c r="Q86" s="53">
        <f>IF(ISERROR(P86-O86),"Invalid Input",(P86-O86))</f>
        <v>-310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SheetNames!A5</f>
        <v>WC012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22">
      <selection activeCell="J24" sqref="J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WC013 - Bergrivier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9546</v>
      </c>
      <c r="E5" s="90" t="s">
        <v>37</v>
      </c>
    </row>
    <row r="6" spans="3:5" ht="14.25">
      <c r="C6" s="110" t="s">
        <v>30</v>
      </c>
      <c r="D6" s="121">
        <v>0</v>
      </c>
      <c r="E6" s="89" t="s">
        <v>33</v>
      </c>
    </row>
    <row r="7" spans="1:20" ht="27">
      <c r="A7" s="67"/>
      <c r="B7" s="62"/>
      <c r="C7" s="111" t="s">
        <v>64</v>
      </c>
      <c r="D7" s="122">
        <v>110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10397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9185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7480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9638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110</v>
      </c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0</v>
      </c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0</v>
      </c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0</v>
      </c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0</v>
      </c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>
        <v>1355</v>
      </c>
      <c r="E34" s="60"/>
      <c r="F34" s="55"/>
      <c r="G34" s="61"/>
      <c r="H34" s="55"/>
      <c r="I34" s="61"/>
      <c r="J34" s="55"/>
      <c r="K34" s="61">
        <v>1172</v>
      </c>
      <c r="L34" s="55"/>
      <c r="M34" s="61">
        <v>1172</v>
      </c>
      <c r="N34" s="70">
        <f t="shared" si="1"/>
        <v>0</v>
      </c>
      <c r="O34" s="71">
        <f t="shared" si="2"/>
        <v>2344</v>
      </c>
      <c r="P34" s="68">
        <v>0</v>
      </c>
      <c r="Q34" s="53">
        <f t="shared" si="3"/>
        <v>-2344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137</v>
      </c>
      <c r="E35" s="60">
        <v>137</v>
      </c>
      <c r="F35" s="55">
        <v>137</v>
      </c>
      <c r="G35" s="61"/>
      <c r="H35" s="55"/>
      <c r="I35" s="61"/>
      <c r="J35" s="55"/>
      <c r="K35" s="61">
        <v>137</v>
      </c>
      <c r="L35" s="55"/>
      <c r="M35" s="61">
        <v>137</v>
      </c>
      <c r="N35" s="70">
        <f t="shared" si="1"/>
        <v>137</v>
      </c>
      <c r="O35" s="71">
        <f t="shared" si="2"/>
        <v>274</v>
      </c>
      <c r="P35" s="68">
        <v>0</v>
      </c>
      <c r="Q35" s="53">
        <f t="shared" si="3"/>
        <v>-274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>
        <v>251</v>
      </c>
      <c r="E36" s="60">
        <v>71</v>
      </c>
      <c r="F36" s="55">
        <v>71</v>
      </c>
      <c r="G36" s="61"/>
      <c r="H36" s="55">
        <v>26</v>
      </c>
      <c r="I36" s="61">
        <v>0</v>
      </c>
      <c r="J36" s="55"/>
      <c r="K36" s="61">
        <v>0</v>
      </c>
      <c r="L36" s="55"/>
      <c r="M36" s="61">
        <v>0</v>
      </c>
      <c r="N36" s="70">
        <f t="shared" si="1"/>
        <v>97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>
        <v>21</v>
      </c>
      <c r="E40" s="60">
        <v>2</v>
      </c>
      <c r="F40" s="55">
        <v>0</v>
      </c>
      <c r="G40" s="61"/>
      <c r="H40" s="55">
        <v>0</v>
      </c>
      <c r="I40" s="61">
        <v>0</v>
      </c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>
        <v>0</v>
      </c>
      <c r="E41" s="60">
        <v>0</v>
      </c>
      <c r="F41" s="55">
        <v>0</v>
      </c>
      <c r="G41" s="61"/>
      <c r="H41" s="55">
        <v>0</v>
      </c>
      <c r="I41" s="61">
        <v>0</v>
      </c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>
        <v>0</v>
      </c>
      <c r="E42" s="60">
        <v>0</v>
      </c>
      <c r="F42" s="55">
        <v>0</v>
      </c>
      <c r="G42" s="61"/>
      <c r="H42" s="55">
        <v>0</v>
      </c>
      <c r="I42" s="61">
        <v>2</v>
      </c>
      <c r="J42" s="55"/>
      <c r="K42" s="61">
        <v>3</v>
      </c>
      <c r="L42" s="55"/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5</v>
      </c>
      <c r="P42" s="68">
        <v>0</v>
      </c>
      <c r="Q42" s="53">
        <f>IF(ISERROR(P42-O42),"Invalid Input",(P42-O42))</f>
        <v>-5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>
        <v>0</v>
      </c>
      <c r="E43" s="60">
        <v>0</v>
      </c>
      <c r="F43" s="55">
        <v>0</v>
      </c>
      <c r="G43" s="61"/>
      <c r="H43" s="55">
        <v>0</v>
      </c>
      <c r="I43" s="61"/>
      <c r="J43" s="55"/>
      <c r="K43" s="61">
        <v>2</v>
      </c>
      <c r="L43" s="55"/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2</v>
      </c>
      <c r="P43" s="68">
        <v>0</v>
      </c>
      <c r="Q43" s="53">
        <f>IF(ISERROR(P43-O43),"Invalid Input",(P43-O43))</f>
        <v>-2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>
        <v>0</v>
      </c>
      <c r="E47" s="60">
        <v>2</v>
      </c>
      <c r="F47" s="55">
        <v>0</v>
      </c>
      <c r="G47" s="61"/>
      <c r="H47" s="55">
        <v>0</v>
      </c>
      <c r="I47" s="61">
        <v>2</v>
      </c>
      <c r="J47" s="55"/>
      <c r="K47" s="61">
        <v>2</v>
      </c>
      <c r="L47" s="55"/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4</v>
      </c>
      <c r="P47" s="68">
        <v>0</v>
      </c>
      <c r="Q47" s="53">
        <f>IF(ISERROR(P47-O47),"Invalid Input",(P47-O47))</f>
        <v>-4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>
        <v>0</v>
      </c>
      <c r="E48" s="60">
        <v>0</v>
      </c>
      <c r="F48" s="55">
        <v>0</v>
      </c>
      <c r="G48" s="61"/>
      <c r="H48" s="55">
        <v>0</v>
      </c>
      <c r="I48" s="61"/>
      <c r="J48" s="55"/>
      <c r="K48" s="61">
        <v>0</v>
      </c>
      <c r="L48" s="55"/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>
        <v>0</v>
      </c>
      <c r="E49" s="60">
        <v>0</v>
      </c>
      <c r="F49" s="55">
        <v>0</v>
      </c>
      <c r="G49" s="61"/>
      <c r="H49" s="55">
        <v>0</v>
      </c>
      <c r="I49" s="61"/>
      <c r="J49" s="55"/>
      <c r="K49" s="61">
        <v>0</v>
      </c>
      <c r="L49" s="55"/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>
        <v>0</v>
      </c>
      <c r="E53" s="60">
        <v>0</v>
      </c>
      <c r="F53" s="55">
        <v>0</v>
      </c>
      <c r="G53" s="61">
        <v>0</v>
      </c>
      <c r="H53" s="55"/>
      <c r="I53" s="61"/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>
        <v>0</v>
      </c>
      <c r="E54" s="60">
        <v>240</v>
      </c>
      <c r="F54" s="55">
        <v>60</v>
      </c>
      <c r="G54" s="61">
        <v>57</v>
      </c>
      <c r="H54" s="55">
        <v>60</v>
      </c>
      <c r="I54" s="61">
        <v>30</v>
      </c>
      <c r="J54" s="55">
        <v>57</v>
      </c>
      <c r="K54" s="61">
        <v>60</v>
      </c>
      <c r="L54" s="55">
        <v>60</v>
      </c>
      <c r="M54" s="61">
        <v>3</v>
      </c>
      <c r="N54" s="70">
        <f>IF(ISERROR(L54+J54+H54+F54),"Invalid Input",L54+J54+H54+F54)</f>
        <v>237</v>
      </c>
      <c r="O54" s="71">
        <f>IF(ISERROR(G54+I54+K54+M54),"Invalid Input",G54+I54+K54+M54)</f>
        <v>150</v>
      </c>
      <c r="P54" s="68">
        <v>0</v>
      </c>
      <c r="Q54" s="53">
        <f>IF(ISERROR(P54-O54),"Invalid Input",(P54-O54))</f>
        <v>-150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>
        <v>0</v>
      </c>
      <c r="E57" s="60">
        <v>0</v>
      </c>
      <c r="F57" s="55">
        <v>0</v>
      </c>
      <c r="G57" s="61">
        <v>0</v>
      </c>
      <c r="H57" s="55"/>
      <c r="I57" s="61"/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>
        <v>0</v>
      </c>
      <c r="E58" s="60">
        <v>240</v>
      </c>
      <c r="F58" s="55">
        <v>60</v>
      </c>
      <c r="G58" s="61"/>
      <c r="H58" s="55">
        <v>60</v>
      </c>
      <c r="I58" s="61">
        <v>30</v>
      </c>
      <c r="J58" s="55">
        <v>60</v>
      </c>
      <c r="K58" s="61">
        <v>57</v>
      </c>
      <c r="L58" s="55">
        <v>60</v>
      </c>
      <c r="M58" s="61">
        <v>3</v>
      </c>
      <c r="N58" s="70">
        <f>IF(ISERROR(L58+J58+H58+F58),"Invalid Input",L58+J58+H58+F58)</f>
        <v>240</v>
      </c>
      <c r="O58" s="71">
        <f>IF(ISERROR(G58+I58+K58+M58),"Invalid Input",G58+I58+K58+M58)</f>
        <v>90</v>
      </c>
      <c r="P58" s="68">
        <v>0</v>
      </c>
      <c r="Q58" s="53">
        <f>IF(ISERROR(P58-O58),"Invalid Input",(P58-O58))</f>
        <v>-90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>
        <v>0</v>
      </c>
      <c r="E61" s="60">
        <v>240</v>
      </c>
      <c r="F61" s="55">
        <v>60</v>
      </c>
      <c r="G61" s="61"/>
      <c r="H61" s="55">
        <v>60</v>
      </c>
      <c r="I61" s="61">
        <v>30</v>
      </c>
      <c r="J61" s="55">
        <v>60</v>
      </c>
      <c r="K61" s="61">
        <v>57</v>
      </c>
      <c r="L61" s="55">
        <v>60</v>
      </c>
      <c r="M61" s="61">
        <v>3</v>
      </c>
      <c r="N61" s="70">
        <f>IF(ISERROR(L61+J61+H61+F61),"Invalid Input",L61+J61+H61+F61)</f>
        <v>240</v>
      </c>
      <c r="O61" s="71">
        <f>IF(ISERROR(G61+I61+K61+M61),"Invalid Input",G61+I61+K61+M61)</f>
        <v>90</v>
      </c>
      <c r="P61" s="68">
        <v>0</v>
      </c>
      <c r="Q61" s="53">
        <f>IF(ISERROR(P61-O61),"Invalid Input",(P61-O61))</f>
        <v>-90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>
        <v>0</v>
      </c>
      <c r="E62" s="60">
        <v>2</v>
      </c>
      <c r="F62" s="55">
        <v>1</v>
      </c>
      <c r="G62" s="61"/>
      <c r="H62" s="55"/>
      <c r="I62" s="61"/>
      <c r="J62" s="55">
        <v>1</v>
      </c>
      <c r="K62" s="61">
        <v>1</v>
      </c>
      <c r="L62" s="55">
        <v>0</v>
      </c>
      <c r="M62" s="61">
        <v>0</v>
      </c>
      <c r="N62" s="70">
        <f>IF(ISERROR(L62+J62+H62+F62),"Invalid Input",L62+J62+H62+F62)</f>
        <v>2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>
        <v>0</v>
      </c>
      <c r="E63" s="60">
        <v>0</v>
      </c>
      <c r="F63" s="55">
        <v>0</v>
      </c>
      <c r="G63" s="61">
        <v>0</v>
      </c>
      <c r="H63" s="55"/>
      <c r="I63" s="61"/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>
        <v>0</v>
      </c>
      <c r="E66" s="60"/>
      <c r="F66" s="55"/>
      <c r="G66" s="61">
        <v>62</v>
      </c>
      <c r="H66" s="55"/>
      <c r="I66" s="61">
        <v>30</v>
      </c>
      <c r="J66" s="55">
        <v>23</v>
      </c>
      <c r="K66" s="61">
        <v>57</v>
      </c>
      <c r="L66" s="55"/>
      <c r="M66" s="61">
        <v>3</v>
      </c>
      <c r="N66" s="70">
        <f>IF(ISERROR(L66+J66+H66+F66),"Invalid Input",L66+J66+H66+F66)</f>
        <v>23</v>
      </c>
      <c r="O66" s="71">
        <f>IF(ISERROR(G66+I66+K66+M66),"Invalid Input",G66+I66+K66+M66)</f>
        <v>152</v>
      </c>
      <c r="P66" s="68">
        <v>0</v>
      </c>
      <c r="Q66" s="53">
        <f>IF(ISERROR(P66-O66),"Invalid Input",(P66-O66))</f>
        <v>-152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>
        <v>0</v>
      </c>
      <c r="L67" s="55"/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>
        <v>0</v>
      </c>
      <c r="E68" s="60"/>
      <c r="F68" s="55">
        <v>2037</v>
      </c>
      <c r="G68" s="61">
        <v>2037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2037</v>
      </c>
      <c r="O68" s="71">
        <f>IF(ISERROR(G68+I68+K68+M68),"Invalid Input",G68+I68+K68+M68)</f>
        <v>2037</v>
      </c>
      <c r="P68" s="68">
        <v>0</v>
      </c>
      <c r="Q68" s="53">
        <f>IF(ISERROR(P68-O68),"Invalid Input",(P68-O68))</f>
        <v>-2037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>
        <v>11</v>
      </c>
      <c r="J69" s="55">
        <v>9</v>
      </c>
      <c r="K69" s="61">
        <v>9</v>
      </c>
      <c r="L69" s="55"/>
      <c r="M69" s="61">
        <v>15</v>
      </c>
      <c r="N69" s="70">
        <f>IF(ISERROR(L69+J69+H69+F69),"Invalid Input",L69+J69+H69+F69)</f>
        <v>9</v>
      </c>
      <c r="O69" s="71">
        <f>IF(ISERROR(G69+I69+K69+M69),"Invalid Input",G69+I69+K69+M69)</f>
        <v>35</v>
      </c>
      <c r="P69" s="68">
        <v>0</v>
      </c>
      <c r="Q69" s="53">
        <f>IF(ISERROR(P69-O69),"Invalid Input",(P69-O69))</f>
        <v>-35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>
        <v>7</v>
      </c>
      <c r="E72" s="60">
        <v>1</v>
      </c>
      <c r="F72" s="55">
        <v>1</v>
      </c>
      <c r="G72" s="61">
        <v>0</v>
      </c>
      <c r="H72" s="55">
        <v>1</v>
      </c>
      <c r="I72" s="61">
        <v>1</v>
      </c>
      <c r="J72" s="55"/>
      <c r="K72" s="61"/>
      <c r="L72" s="55"/>
      <c r="M72" s="61"/>
      <c r="N72" s="70">
        <f aca="true" t="shared" si="4" ref="N72:N83">IF(ISERROR(L72+J72+H72+F72),"Invalid Input",L72+J72+H72+F72)</f>
        <v>2</v>
      </c>
      <c r="O72" s="71">
        <f aca="true" t="shared" si="5" ref="O72:O83">IF(ISERROR(G72+I72+K72+M72),"Invalid Input",G72+I72+K72+M72)</f>
        <v>1</v>
      </c>
      <c r="P72" s="68">
        <v>0</v>
      </c>
      <c r="Q72" s="53">
        <f aca="true" t="shared" si="6" ref="Q72:Q83">IF(ISERROR(P72-O72),"Invalid Input",(P72-O72))</f>
        <v>-1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>
        <v>9</v>
      </c>
      <c r="E73" s="60">
        <v>2</v>
      </c>
      <c r="F73" s="55">
        <v>2</v>
      </c>
      <c r="G73" s="61">
        <v>0</v>
      </c>
      <c r="H73" s="55">
        <v>1</v>
      </c>
      <c r="I73" s="61">
        <v>1</v>
      </c>
      <c r="J73" s="55">
        <v>1</v>
      </c>
      <c r="K73" s="61">
        <v>1</v>
      </c>
      <c r="L73" s="55"/>
      <c r="M73" s="61"/>
      <c r="N73" s="70">
        <f t="shared" si="4"/>
        <v>4</v>
      </c>
      <c r="O73" s="71">
        <f t="shared" si="5"/>
        <v>2</v>
      </c>
      <c r="P73" s="68">
        <v>0</v>
      </c>
      <c r="Q73" s="53">
        <f t="shared" si="6"/>
        <v>-2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>
        <v>2</v>
      </c>
      <c r="F74" s="55">
        <v>1</v>
      </c>
      <c r="G74" s="61">
        <v>1</v>
      </c>
      <c r="H74" s="55">
        <v>1</v>
      </c>
      <c r="I74" s="61">
        <v>1</v>
      </c>
      <c r="J74" s="55">
        <v>1</v>
      </c>
      <c r="K74" s="61">
        <v>1</v>
      </c>
      <c r="L74" s="55"/>
      <c r="M74" s="61"/>
      <c r="N74" s="70">
        <f t="shared" si="4"/>
        <v>3</v>
      </c>
      <c r="O74" s="71">
        <f t="shared" si="5"/>
        <v>3</v>
      </c>
      <c r="P74" s="68">
        <v>0</v>
      </c>
      <c r="Q74" s="53">
        <f t="shared" si="6"/>
        <v>-3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>
        <v>1</v>
      </c>
      <c r="E78" s="60">
        <v>1</v>
      </c>
      <c r="F78" s="55">
        <v>0</v>
      </c>
      <c r="G78" s="61">
        <v>0</v>
      </c>
      <c r="H78" s="55">
        <v>1</v>
      </c>
      <c r="I78" s="61">
        <v>0</v>
      </c>
      <c r="J78" s="55"/>
      <c r="K78" s="61"/>
      <c r="L78" s="55"/>
      <c r="M78" s="61"/>
      <c r="N78" s="70">
        <f t="shared" si="4"/>
        <v>1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>
        <v>2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>
        <v>2</v>
      </c>
      <c r="E80" s="60">
        <v>2</v>
      </c>
      <c r="F80" s="55">
        <v>0</v>
      </c>
      <c r="G80" s="61">
        <v>0</v>
      </c>
      <c r="H80" s="55">
        <v>0</v>
      </c>
      <c r="I80" s="61">
        <v>0</v>
      </c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>
        <v>6</v>
      </c>
      <c r="E83" s="60">
        <v>0</v>
      </c>
      <c r="F83" s="55">
        <v>0</v>
      </c>
      <c r="G83" s="61">
        <v>0</v>
      </c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>
        <v>350</v>
      </c>
      <c r="F86" s="55"/>
      <c r="G86" s="61">
        <v>250</v>
      </c>
      <c r="H86" s="55"/>
      <c r="I86" s="61">
        <v>372</v>
      </c>
      <c r="J86" s="55">
        <v>634</v>
      </c>
      <c r="K86" s="61"/>
      <c r="L86" s="55">
        <v>797</v>
      </c>
      <c r="M86" s="61"/>
      <c r="N86" s="70">
        <f>IF(ISERROR(L86+J86+H86+F86),"Invalid Input",L86+J86+H86+F86)</f>
        <v>1431</v>
      </c>
      <c r="O86" s="71">
        <f>IF(ISERROR(G86+I86+K86+M86),"Invalid Input",G86+I86+K86+M86)</f>
        <v>622</v>
      </c>
      <c r="P86" s="68">
        <v>0</v>
      </c>
      <c r="Q86" s="53">
        <f>IF(ISERROR(P86-O86),"Invalid Input",(P86-O86))</f>
        <v>-622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SheetNames!A6</f>
        <v>WC013</v>
      </c>
    </row>
  </sheetData>
  <sheetProtection/>
  <mergeCells count="48">
    <mergeCell ref="B29:C29"/>
    <mergeCell ref="B30:C30"/>
    <mergeCell ref="A22:C22"/>
    <mergeCell ref="B24:C24"/>
    <mergeCell ref="B25:C25"/>
    <mergeCell ref="B26:C26"/>
    <mergeCell ref="B27:C27"/>
    <mergeCell ref="B28:C28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57:C5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0" zoomScaleNormal="80" zoomScalePageLayoutView="0" workbookViewId="0" topLeftCell="A50">
      <selection activeCell="E70" sqref="E70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WC014 - Saldanha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46028</v>
      </c>
      <c r="E5" s="90" t="s">
        <v>37</v>
      </c>
    </row>
    <row r="6" spans="3:5" ht="14.25">
      <c r="C6" s="110" t="s">
        <v>30</v>
      </c>
      <c r="D6" s="127">
        <v>5914</v>
      </c>
      <c r="E6" s="89" t="s">
        <v>33</v>
      </c>
    </row>
    <row r="7" spans="1:20" ht="27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8">
        <v>1385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1544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28194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5144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8">
        <v>1754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5144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25730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5144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3</v>
      </c>
      <c r="E29" s="60">
        <v>3</v>
      </c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4714</v>
      </c>
      <c r="E30" s="60">
        <v>4714</v>
      </c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1</v>
      </c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3</v>
      </c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>
        <v>76</v>
      </c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76</v>
      </c>
      <c r="P36" s="68">
        <v>0</v>
      </c>
      <c r="Q36" s="53">
        <f t="shared" si="3"/>
        <v>-76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45"/>
      <c r="B39" s="146"/>
      <c r="C39" s="147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43" t="s">
        <v>44</v>
      </c>
      <c r="C40" s="144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>
        <v>45</v>
      </c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>
        <v>0</v>
      </c>
      <c r="E54" s="60"/>
      <c r="F54" s="55">
        <v>0</v>
      </c>
      <c r="G54" s="61">
        <v>220</v>
      </c>
      <c r="H54" s="55"/>
      <c r="I54" s="61"/>
      <c r="J54" s="55"/>
      <c r="K54" s="61">
        <v>162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382</v>
      </c>
      <c r="P54" s="68">
        <v>0</v>
      </c>
      <c r="Q54" s="53">
        <f>IF(ISERROR(P54-O54),"Invalid Input",(P54-O54))</f>
        <v>-382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>
        <v>0</v>
      </c>
      <c r="E55" s="79"/>
      <c r="F55" s="79">
        <v>0</v>
      </c>
      <c r="G55" s="80">
        <v>4</v>
      </c>
      <c r="H55" s="79"/>
      <c r="I55" s="80"/>
      <c r="J55" s="79"/>
      <c r="K55" s="80">
        <v>0</v>
      </c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>
        <v>82</v>
      </c>
      <c r="E58" s="60">
        <v>82</v>
      </c>
      <c r="F58" s="55">
        <v>21</v>
      </c>
      <c r="G58" s="61">
        <v>21</v>
      </c>
      <c r="H58" s="55">
        <v>40</v>
      </c>
      <c r="I58" s="61">
        <v>40</v>
      </c>
      <c r="J58" s="55">
        <v>21</v>
      </c>
      <c r="K58" s="61">
        <v>21</v>
      </c>
      <c r="L58" s="55"/>
      <c r="M58" s="61"/>
      <c r="N58" s="70">
        <f>IF(ISERROR(L58+J58+H58+F58),"Invalid Input",L58+J58+H58+F58)</f>
        <v>82</v>
      </c>
      <c r="O58" s="71">
        <f>IF(ISERROR(G58+I58+K58+M58),"Invalid Input",G58+I58+K58+M58)</f>
        <v>82</v>
      </c>
      <c r="P58" s="68">
        <v>0</v>
      </c>
      <c r="Q58" s="53">
        <f>IF(ISERROR(P58-O58),"Invalid Input",(P58-O58))</f>
        <v>-82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>
        <v>0</v>
      </c>
      <c r="E59" s="42">
        <v>0</v>
      </c>
      <c r="F59" s="42">
        <v>0</v>
      </c>
      <c r="G59" s="51">
        <v>0</v>
      </c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>
        <v>0</v>
      </c>
      <c r="E60" s="42">
        <v>0</v>
      </c>
      <c r="F60" s="42">
        <v>0</v>
      </c>
      <c r="G60" s="51">
        <v>0</v>
      </c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>
        <v>40</v>
      </c>
      <c r="E61" s="60">
        <v>40</v>
      </c>
      <c r="F61" s="55">
        <v>0</v>
      </c>
      <c r="G61" s="61">
        <v>0</v>
      </c>
      <c r="H61" s="55">
        <v>20</v>
      </c>
      <c r="I61" s="61">
        <v>20</v>
      </c>
      <c r="J61" s="55">
        <v>20</v>
      </c>
      <c r="K61" s="61">
        <v>20</v>
      </c>
      <c r="L61" s="55"/>
      <c r="M61" s="61"/>
      <c r="N61" s="70">
        <f>IF(ISERROR(L61+J61+H61+F61),"Invalid Input",L61+J61+H61+F61)</f>
        <v>40</v>
      </c>
      <c r="O61" s="71">
        <f>IF(ISERROR(G61+I61+K61+M61),"Invalid Input",G61+I61+K61+M61)</f>
        <v>40</v>
      </c>
      <c r="P61" s="68">
        <v>0</v>
      </c>
      <c r="Q61" s="53">
        <f>IF(ISERROR(P61-O61),"Invalid Input",(P61-O61))</f>
        <v>-40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>
        <v>2</v>
      </c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>
        <v>1</v>
      </c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>
        <v>1</v>
      </c>
      <c r="F67" s="55"/>
      <c r="G67" s="61"/>
      <c r="H67" s="55">
        <v>1</v>
      </c>
      <c r="I67" s="61">
        <v>1</v>
      </c>
      <c r="J67" s="55"/>
      <c r="K67" s="61"/>
      <c r="L67" s="55"/>
      <c r="M67" s="61"/>
      <c r="N67" s="70">
        <f>IF(ISERROR(L67+J67+H67+F67),"Invalid Input",L67+J67+H67+F67)</f>
        <v>1</v>
      </c>
      <c r="O67" s="71">
        <f>IF(ISERROR(G67+I67+K67+M67),"Invalid Input",G67+I67+K67+M67)</f>
        <v>1</v>
      </c>
      <c r="P67" s="68">
        <v>0</v>
      </c>
      <c r="Q67" s="53">
        <f>IF(ISERROR(P67-O67),"Invalid Input",(P67-O67))</f>
        <v>-1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>
        <v>0</v>
      </c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>
        <v>1</v>
      </c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>
        <v>722</v>
      </c>
      <c r="J76" s="55"/>
      <c r="K76" s="61">
        <v>1470</v>
      </c>
      <c r="L76" s="55"/>
      <c r="M76" s="61"/>
      <c r="N76" s="70">
        <f t="shared" si="4"/>
        <v>0</v>
      </c>
      <c r="O76" s="71">
        <f t="shared" si="5"/>
        <v>2192</v>
      </c>
      <c r="P76" s="68">
        <v>0</v>
      </c>
      <c r="Q76" s="53">
        <f t="shared" si="6"/>
        <v>-2192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>
        <v>0</v>
      </c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>
        <v>1</v>
      </c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>
        <v>0</v>
      </c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/>
      <c r="F86" s="55"/>
      <c r="G86" s="61"/>
      <c r="H86" s="55"/>
      <c r="I86" s="61">
        <v>722</v>
      </c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722</v>
      </c>
      <c r="P86" s="68">
        <v>0</v>
      </c>
      <c r="Q86" s="53">
        <f>IF(ISERROR(P86-O86),"Invalid Input",(P86-O86))</f>
        <v>-722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SheetNames!A7</f>
        <v>WC014</v>
      </c>
    </row>
  </sheetData>
  <sheetProtection/>
  <mergeCells count="47">
    <mergeCell ref="B30:C30"/>
    <mergeCell ref="B34:C34"/>
    <mergeCell ref="B29:C29"/>
    <mergeCell ref="B41:C41"/>
    <mergeCell ref="B79:C79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32:C32"/>
    <mergeCell ref="B33:C33"/>
    <mergeCell ref="B43:C43"/>
    <mergeCell ref="A45:C45"/>
    <mergeCell ref="B47:C47"/>
    <mergeCell ref="A22:C22"/>
    <mergeCell ref="B25:C25"/>
    <mergeCell ref="B26:C26"/>
    <mergeCell ref="B27:C27"/>
    <mergeCell ref="B28:C28"/>
    <mergeCell ref="B24:C24"/>
    <mergeCell ref="B36:C36"/>
    <mergeCell ref="B37:C37"/>
    <mergeCell ref="A38:C38"/>
    <mergeCell ref="B42:C42"/>
    <mergeCell ref="B83:C83"/>
    <mergeCell ref="B48:C48"/>
    <mergeCell ref="B80:C80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L24" sqref="L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WC015 - Swartland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21086</v>
      </c>
      <c r="E5" s="90" t="s">
        <v>37</v>
      </c>
    </row>
    <row r="6" spans="3:5" ht="14.25">
      <c r="C6" s="110" t="s">
        <v>30</v>
      </c>
      <c r="D6" s="120">
        <v>8929</v>
      </c>
      <c r="E6" s="89" t="s">
        <v>33</v>
      </c>
    </row>
    <row r="7" spans="1:20" ht="27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10479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7918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12517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8929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10904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8441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11883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8752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>
        <v>0</v>
      </c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>
        <v>0</v>
      </c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>
        <v>0</v>
      </c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>
        <v>0</v>
      </c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>
        <v>0</v>
      </c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>
        <v>3</v>
      </c>
      <c r="E29" s="60">
        <v>3</v>
      </c>
      <c r="F29" s="55"/>
      <c r="G29" s="61"/>
      <c r="H29" s="55"/>
      <c r="I29" s="61"/>
      <c r="J29" s="55">
        <v>3</v>
      </c>
      <c r="K29" s="61">
        <v>0</v>
      </c>
      <c r="L29" s="55"/>
      <c r="M29" s="61"/>
      <c r="N29" s="70">
        <f t="shared" si="1"/>
        <v>3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>
        <v>0</v>
      </c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>
        <v>0</v>
      </c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>
        <v>0</v>
      </c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>
        <v>312</v>
      </c>
      <c r="E34" s="60">
        <v>312</v>
      </c>
      <c r="F34" s="55"/>
      <c r="G34" s="61"/>
      <c r="H34" s="55"/>
      <c r="I34" s="61"/>
      <c r="J34" s="55"/>
      <c r="K34" s="61">
        <v>0</v>
      </c>
      <c r="L34" s="55">
        <v>312</v>
      </c>
      <c r="M34" s="61"/>
      <c r="N34" s="70">
        <f t="shared" si="1"/>
        <v>312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>
        <v>683</v>
      </c>
      <c r="E35" s="60">
        <v>683</v>
      </c>
      <c r="F35" s="55"/>
      <c r="G35" s="61"/>
      <c r="H35" s="55"/>
      <c r="I35" s="61"/>
      <c r="J35" s="55"/>
      <c r="K35" s="61">
        <v>0</v>
      </c>
      <c r="L35" s="55">
        <v>683</v>
      </c>
      <c r="M35" s="61"/>
      <c r="N35" s="70">
        <f t="shared" si="1"/>
        <v>683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>
        <v>832</v>
      </c>
      <c r="E36" s="60">
        <v>832</v>
      </c>
      <c r="F36" s="55"/>
      <c r="G36" s="61"/>
      <c r="H36" s="55"/>
      <c r="I36" s="61"/>
      <c r="J36" s="55"/>
      <c r="K36" s="61">
        <v>3</v>
      </c>
      <c r="L36" s="55">
        <v>832</v>
      </c>
      <c r="M36" s="61"/>
      <c r="N36" s="70">
        <f t="shared" si="1"/>
        <v>832</v>
      </c>
      <c r="O36" s="71">
        <f t="shared" si="2"/>
        <v>3</v>
      </c>
      <c r="P36" s="68">
        <v>0</v>
      </c>
      <c r="Q36" s="53">
        <f t="shared" si="3"/>
        <v>-3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>
        <v>74</v>
      </c>
      <c r="E40" s="60">
        <v>0</v>
      </c>
      <c r="F40" s="55">
        <v>0</v>
      </c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>
        <v>0</v>
      </c>
      <c r="E41" s="60">
        <v>0</v>
      </c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>
        <v>299</v>
      </c>
      <c r="E42" s="60">
        <v>11</v>
      </c>
      <c r="F42" s="55">
        <v>0</v>
      </c>
      <c r="G42" s="61"/>
      <c r="H42" s="55"/>
      <c r="I42" s="61"/>
      <c r="J42" s="55"/>
      <c r="K42" s="61"/>
      <c r="L42" s="55">
        <v>11</v>
      </c>
      <c r="M42" s="61">
        <v>11</v>
      </c>
      <c r="N42" s="70">
        <f>IF(ISERROR(L42+J42+H42+F42),"Invalid Input",L42+J42+H42+F42)</f>
        <v>11</v>
      </c>
      <c r="O42" s="71">
        <f>IF(ISERROR(G42+I42+K42+M42),"Invalid Input",G42+I42+K42+M42)</f>
        <v>11</v>
      </c>
      <c r="P42" s="68">
        <v>0</v>
      </c>
      <c r="Q42" s="53">
        <f>IF(ISERROR(P42-O42),"Invalid Input",(P42-O42))</f>
        <v>-11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>
        <v>0</v>
      </c>
      <c r="E43" s="60">
        <v>1</v>
      </c>
      <c r="F43" s="55">
        <v>0</v>
      </c>
      <c r="G43" s="61"/>
      <c r="H43" s="55"/>
      <c r="I43" s="61"/>
      <c r="J43" s="55"/>
      <c r="K43" s="61"/>
      <c r="L43" s="55">
        <v>1</v>
      </c>
      <c r="M43" s="61">
        <v>1</v>
      </c>
      <c r="N43" s="70">
        <f>IF(ISERROR(L43+J43+H43+F43),"Invalid Input",L43+J43+H43+F43)</f>
        <v>1</v>
      </c>
      <c r="O43" s="71">
        <f>IF(ISERROR(G43+I43+K43+M43),"Invalid Input",G43+I43+K43+M43)</f>
        <v>1</v>
      </c>
      <c r="P43" s="68">
        <v>0</v>
      </c>
      <c r="Q43" s="53">
        <f>IF(ISERROR(P43-O43),"Invalid Input",(P43-O43))</f>
        <v>-1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>
        <v>0</v>
      </c>
      <c r="E47" s="60">
        <v>0</v>
      </c>
      <c r="F47" s="55"/>
      <c r="G47" s="61"/>
      <c r="H47" s="55"/>
      <c r="I47" s="61"/>
      <c r="J47" s="55"/>
      <c r="K47" s="61"/>
      <c r="L47" s="55">
        <v>1</v>
      </c>
      <c r="M47" s="61">
        <v>1</v>
      </c>
      <c r="N47" s="70">
        <f>IF(ISERROR(L47+J47+H47+F47),"Invalid Input",L47+J47+H47+F47)</f>
        <v>1</v>
      </c>
      <c r="O47" s="71">
        <f>IF(ISERROR(G47+I47+K47+M47),"Invalid Input",G47+I47+K47+M47)</f>
        <v>1</v>
      </c>
      <c r="P47" s="68">
        <v>0</v>
      </c>
      <c r="Q47" s="53">
        <f>IF(ISERROR(P47-O47),"Invalid Input",(P47-O47))</f>
        <v>-1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>
        <v>0</v>
      </c>
      <c r="E48" s="60">
        <v>0</v>
      </c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>
        <v>0</v>
      </c>
      <c r="E49" s="60">
        <v>0</v>
      </c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>
        <v>0</v>
      </c>
      <c r="E53" s="60">
        <v>0</v>
      </c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>
        <v>0</v>
      </c>
      <c r="E54" s="60">
        <v>250</v>
      </c>
      <c r="F54" s="55"/>
      <c r="G54" s="61"/>
      <c r="H54" s="55">
        <v>125</v>
      </c>
      <c r="I54" s="61">
        <v>125</v>
      </c>
      <c r="J54" s="55"/>
      <c r="K54" s="61">
        <v>0</v>
      </c>
      <c r="L54" s="55">
        <v>125</v>
      </c>
      <c r="M54" s="61">
        <v>125</v>
      </c>
      <c r="N54" s="70">
        <f>IF(ISERROR(L54+J54+H54+F54),"Invalid Input",L54+J54+H54+F54)</f>
        <v>250</v>
      </c>
      <c r="O54" s="71">
        <f>IF(ISERROR(G54+I54+K54+M54),"Invalid Input",G54+I54+K54+M54)</f>
        <v>250</v>
      </c>
      <c r="P54" s="68">
        <v>0</v>
      </c>
      <c r="Q54" s="53">
        <f>IF(ISERROR(P54-O54),"Invalid Input",(P54-O54))</f>
        <v>-250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>
        <v>0</v>
      </c>
      <c r="E57" s="60">
        <v>250</v>
      </c>
      <c r="F57" s="55"/>
      <c r="G57" s="61"/>
      <c r="H57" s="55">
        <v>125</v>
      </c>
      <c r="I57" s="61">
        <v>125</v>
      </c>
      <c r="J57" s="55"/>
      <c r="K57" s="61">
        <v>0</v>
      </c>
      <c r="L57" s="55">
        <v>125</v>
      </c>
      <c r="M57" s="61">
        <v>125</v>
      </c>
      <c r="N57" s="70">
        <f>IF(ISERROR(L57+J57+H57+F57),"Invalid Input",L57+J57+H57+F57)</f>
        <v>250</v>
      </c>
      <c r="O57" s="71">
        <f>IF(ISERROR(G57+I57+K57+M57),"Invalid Input",G57+I57+K57+M57)</f>
        <v>250</v>
      </c>
      <c r="P57" s="68">
        <v>0</v>
      </c>
      <c r="Q57" s="53">
        <f>IF(ISERROR(P57-O57),"Invalid Input",(P57-O57))</f>
        <v>-250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>
        <v>0</v>
      </c>
      <c r="E58" s="60">
        <v>250</v>
      </c>
      <c r="F58" s="55"/>
      <c r="G58" s="61"/>
      <c r="H58" s="55">
        <v>125</v>
      </c>
      <c r="I58" s="61">
        <v>125</v>
      </c>
      <c r="J58" s="55"/>
      <c r="K58" s="61">
        <v>0</v>
      </c>
      <c r="L58" s="55">
        <v>125</v>
      </c>
      <c r="M58" s="61">
        <v>125</v>
      </c>
      <c r="N58" s="70">
        <f>IF(ISERROR(L58+J58+H58+F58),"Invalid Input",L58+J58+H58+F58)</f>
        <v>250</v>
      </c>
      <c r="O58" s="71">
        <f>IF(ISERROR(G58+I58+K58+M58),"Invalid Input",G58+I58+K58+M58)</f>
        <v>250</v>
      </c>
      <c r="P58" s="68">
        <v>0</v>
      </c>
      <c r="Q58" s="53">
        <f>IF(ISERROR(P58-O58),"Invalid Input",(P58-O58))</f>
        <v>-250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>
        <v>0</v>
      </c>
      <c r="E61" s="60">
        <v>250</v>
      </c>
      <c r="F61" s="55"/>
      <c r="G61" s="61"/>
      <c r="H61" s="55">
        <v>125</v>
      </c>
      <c r="I61" s="61">
        <v>125</v>
      </c>
      <c r="J61" s="55"/>
      <c r="K61" s="61">
        <v>0</v>
      </c>
      <c r="L61" s="55">
        <v>125</v>
      </c>
      <c r="M61" s="61">
        <v>125</v>
      </c>
      <c r="N61" s="70">
        <f>IF(ISERROR(L61+J61+H61+F61),"Invalid Input",L61+J61+H61+F61)</f>
        <v>250</v>
      </c>
      <c r="O61" s="71">
        <f>IF(ISERROR(G61+I61+K61+M61),"Invalid Input",G61+I61+K61+M61)</f>
        <v>250</v>
      </c>
      <c r="P61" s="68">
        <v>0</v>
      </c>
      <c r="Q61" s="53">
        <f>IF(ISERROR(P61-O61),"Invalid Input",(P61-O61))</f>
        <v>-250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>
        <v>0</v>
      </c>
      <c r="E62" s="60">
        <v>0</v>
      </c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>
        <v>0</v>
      </c>
      <c r="E63" s="60">
        <v>160</v>
      </c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>
        <v>0</v>
      </c>
      <c r="E66" s="60">
        <v>115</v>
      </c>
      <c r="F66" s="55"/>
      <c r="G66" s="61">
        <v>40</v>
      </c>
      <c r="H66" s="55"/>
      <c r="I66" s="61">
        <v>49</v>
      </c>
      <c r="J66" s="55"/>
      <c r="K66" s="61">
        <v>40</v>
      </c>
      <c r="L66" s="55">
        <v>115</v>
      </c>
      <c r="M66" s="61">
        <v>4</v>
      </c>
      <c r="N66" s="70">
        <f>IF(ISERROR(L66+J66+H66+F66),"Invalid Input",L66+J66+H66+F66)</f>
        <v>115</v>
      </c>
      <c r="O66" s="71">
        <f>IF(ISERROR(G66+I66+K66+M66),"Invalid Input",G66+I66+K66+M66)</f>
        <v>133</v>
      </c>
      <c r="P66" s="68">
        <v>0</v>
      </c>
      <c r="Q66" s="53">
        <f>IF(ISERROR(P66-O66),"Invalid Input",(P66-O66))</f>
        <v>-133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>
        <v>0</v>
      </c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>
        <v>0</v>
      </c>
      <c r="E68" s="60"/>
      <c r="F68" s="55"/>
      <c r="G68" s="61"/>
      <c r="H68" s="55"/>
      <c r="I68" s="61">
        <v>27</v>
      </c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27</v>
      </c>
      <c r="P68" s="68">
        <v>0</v>
      </c>
      <c r="Q68" s="53">
        <f>IF(ISERROR(P68-O68),"Invalid Input",(P68-O68))</f>
        <v>-27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>
        <v>0</v>
      </c>
      <c r="E69" s="60">
        <v>30</v>
      </c>
      <c r="F69" s="55"/>
      <c r="G69" s="61"/>
      <c r="H69" s="55"/>
      <c r="I69" s="61">
        <v>52</v>
      </c>
      <c r="J69" s="55"/>
      <c r="K69" s="61"/>
      <c r="L69" s="55">
        <v>30</v>
      </c>
      <c r="M69" s="61">
        <v>41</v>
      </c>
      <c r="N69" s="70">
        <f>IF(ISERROR(L69+J69+H69+F69),"Invalid Input",L69+J69+H69+F69)</f>
        <v>30</v>
      </c>
      <c r="O69" s="71">
        <f>IF(ISERROR(G69+I69+K69+M69),"Invalid Input",G69+I69+K69+M69)</f>
        <v>93</v>
      </c>
      <c r="P69" s="68">
        <v>0</v>
      </c>
      <c r="Q69" s="53">
        <f>IF(ISERROR(P69-O69),"Invalid Input",(P69-O69))</f>
        <v>-93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>
        <v>1</v>
      </c>
      <c r="E72" s="60">
        <v>1</v>
      </c>
      <c r="F72" s="55"/>
      <c r="G72" s="61"/>
      <c r="H72" s="55"/>
      <c r="I72" s="61"/>
      <c r="J72" s="55"/>
      <c r="K72" s="61"/>
      <c r="L72" s="55">
        <v>1</v>
      </c>
      <c r="M72" s="61"/>
      <c r="N72" s="70">
        <f aca="true" t="shared" si="4" ref="N72:N83">IF(ISERROR(L72+J72+H72+F72),"Invalid Input",L72+J72+H72+F72)</f>
        <v>1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>
        <v>1</v>
      </c>
      <c r="E73" s="60">
        <v>0</v>
      </c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 t="s">
        <v>158</v>
      </c>
      <c r="E74" s="60">
        <v>0</v>
      </c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>
        <v>0</v>
      </c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>
        <v>0</v>
      </c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>
        <v>0</v>
      </c>
      <c r="E77" s="60">
        <v>0</v>
      </c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>
        <v>0</v>
      </c>
      <c r="E78" s="60">
        <v>0</v>
      </c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>
        <v>0</v>
      </c>
      <c r="E79" s="60">
        <v>0</v>
      </c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>
        <v>0</v>
      </c>
      <c r="E80" s="60">
        <v>0</v>
      </c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>
        <v>0</v>
      </c>
      <c r="E81" s="60">
        <v>0</v>
      </c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>
        <v>0</v>
      </c>
      <c r="E82" s="60">
        <v>0</v>
      </c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>
        <v>6</v>
      </c>
      <c r="E83" s="60">
        <v>0</v>
      </c>
      <c r="F83" s="55"/>
      <c r="G83" s="61"/>
      <c r="H83" s="55"/>
      <c r="I83" s="61"/>
      <c r="J83" s="55"/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>
        <v>0</v>
      </c>
      <c r="E86" s="60"/>
      <c r="F86" s="55"/>
      <c r="G86" s="61">
        <v>133</v>
      </c>
      <c r="H86" s="55"/>
      <c r="I86" s="61">
        <v>190</v>
      </c>
      <c r="J86" s="55"/>
      <c r="K86" s="61">
        <v>220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543</v>
      </c>
      <c r="P86" s="68">
        <v>0</v>
      </c>
      <c r="Q86" s="53">
        <f>IF(ISERROR(P86-O86),"Invalid Input",(P86-O86))</f>
        <v>-543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SheetNames!A8</f>
        <v>WC015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52">
      <selection activeCell="L25" sqref="L2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4.25">
      <c r="A1" s="65" t="str">
        <f>A88&amp;" - "&amp;VLOOKUP(A88,SheetNames!A2:C56,3,FALSE)</f>
        <v>DC1 - West Coast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27.75">
      <c r="D4" s="87" t="s">
        <v>34</v>
      </c>
    </row>
    <row r="5" spans="3:5" ht="27">
      <c r="C5" s="110" t="s">
        <v>63</v>
      </c>
      <c r="D5" s="120">
        <v>0</v>
      </c>
      <c r="E5" s="90" t="s">
        <v>37</v>
      </c>
    </row>
    <row r="6" spans="3:5" ht="14.25">
      <c r="C6" s="110" t="s">
        <v>30</v>
      </c>
      <c r="D6" s="121">
        <v>0</v>
      </c>
      <c r="E6" s="89" t="s">
        <v>33</v>
      </c>
    </row>
    <row r="7" spans="1:20" ht="27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4.25">
      <c r="A8" s="67"/>
      <c r="B8" s="62"/>
      <c r="C8" s="119" t="s">
        <v>65</v>
      </c>
      <c r="D8" s="122">
        <v>98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4.25">
      <c r="A10" s="67"/>
      <c r="B10" s="62"/>
      <c r="C10" s="111" t="s">
        <v>67</v>
      </c>
      <c r="D10" s="122">
        <v>892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4.25">
      <c r="A11" s="67"/>
      <c r="B11" s="62"/>
      <c r="C11" s="111" t="s">
        <v>68</v>
      </c>
      <c r="D11" s="120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4.25">
      <c r="A12" s="67"/>
      <c r="B12" s="62"/>
      <c r="C12" s="111" t="s">
        <v>69</v>
      </c>
      <c r="D12" s="122">
        <v>98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4.25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14.25">
      <c r="A14" s="67"/>
      <c r="B14" s="62"/>
      <c r="C14" s="111" t="s">
        <v>71</v>
      </c>
      <c r="D14" s="122">
        <v>98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4.25">
      <c r="A15" s="67"/>
      <c r="B15" s="62"/>
      <c r="C15" s="110" t="s">
        <v>72</v>
      </c>
      <c r="D15" s="122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4.2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4.25">
      <c r="A17" s="67" t="s">
        <v>174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4.25">
      <c r="A22" s="163" t="s">
        <v>19</v>
      </c>
      <c r="B22" s="164"/>
      <c r="C22" s="16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54" t="s">
        <v>73</v>
      </c>
      <c r="C24" s="155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54" t="s">
        <v>74</v>
      </c>
      <c r="C25" s="155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54" t="s">
        <v>28</v>
      </c>
      <c r="C26" s="155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54" t="s">
        <v>29</v>
      </c>
      <c r="C27" s="155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54" t="s">
        <v>151</v>
      </c>
      <c r="C28" s="155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54" t="s">
        <v>35</v>
      </c>
      <c r="C29" s="155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54" t="s">
        <v>36</v>
      </c>
      <c r="C30" s="155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54" t="s">
        <v>31</v>
      </c>
      <c r="C32" s="155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54" t="s">
        <v>75</v>
      </c>
      <c r="C33" s="155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54" t="s">
        <v>76</v>
      </c>
      <c r="C34" s="155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4.25">
      <c r="A35" s="23"/>
      <c r="B35" s="113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54" t="s">
        <v>77</v>
      </c>
      <c r="C36" s="155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66">
        <f>COUNTA(B24:B36)</f>
        <v>13</v>
      </c>
      <c r="C37" s="16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4.25">
      <c r="A38" s="156" t="s">
        <v>38</v>
      </c>
      <c r="B38" s="157"/>
      <c r="C38" s="158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54" t="s">
        <v>44</v>
      </c>
      <c r="C40" s="155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54" t="s">
        <v>43</v>
      </c>
      <c r="C41" s="155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54" t="s">
        <v>78</v>
      </c>
      <c r="C42" s="155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54" t="s">
        <v>79</v>
      </c>
      <c r="C43" s="155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4.2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56" t="s">
        <v>26</v>
      </c>
      <c r="B45" s="157"/>
      <c r="C45" s="158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54" t="s">
        <v>40</v>
      </c>
      <c r="C47" s="155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54" t="s">
        <v>41</v>
      </c>
      <c r="C48" s="155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54" t="s">
        <v>42</v>
      </c>
      <c r="C49" s="155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59">
        <f>COUNTA(B40:B49)</f>
        <v>7</v>
      </c>
      <c r="C50" s="16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4.25">
      <c r="A51" s="156" t="s">
        <v>20</v>
      </c>
      <c r="B51" s="157"/>
      <c r="C51" s="158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4.2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54" t="s">
        <v>39</v>
      </c>
      <c r="C53" s="155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54" t="s">
        <v>45</v>
      </c>
      <c r="C54" s="155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59">
        <f>COUNTA(B53:B54)</f>
        <v>2</v>
      </c>
      <c r="C55" s="16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4.2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52" t="s">
        <v>46</v>
      </c>
      <c r="C57" s="153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52" t="s">
        <v>47</v>
      </c>
      <c r="C58" s="153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59">
        <f>COUNTA(B57:C58)</f>
        <v>2</v>
      </c>
      <c r="C59" s="16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4.2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4.25">
      <c r="A61" s="27"/>
      <c r="B61" s="161" t="s">
        <v>81</v>
      </c>
      <c r="C61" s="162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4.25">
      <c r="A62" s="27"/>
      <c r="B62" s="161" t="s">
        <v>80</v>
      </c>
      <c r="C62" s="162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4.25">
      <c r="A63" s="27"/>
      <c r="B63" s="161" t="s">
        <v>82</v>
      </c>
      <c r="C63" s="162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59">
        <f>COUNTA(B61:C62)</f>
        <v>2</v>
      </c>
      <c r="C64" s="16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4.2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4.2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61" t="s">
        <v>48</v>
      </c>
      <c r="C72" s="162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4.25">
      <c r="A73" s="27"/>
      <c r="B73" s="161" t="s">
        <v>49</v>
      </c>
      <c r="C73" s="162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4.25">
      <c r="A74" s="27"/>
      <c r="B74" s="161" t="s">
        <v>50</v>
      </c>
      <c r="C74" s="162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4.25">
      <c r="A75" s="27"/>
      <c r="B75" s="161" t="s">
        <v>51</v>
      </c>
      <c r="C75" s="162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54" t="s">
        <v>52</v>
      </c>
      <c r="C76" s="155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4.25">
      <c r="A77" s="27"/>
      <c r="B77" s="161" t="s">
        <v>53</v>
      </c>
      <c r="C77" s="162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4.25">
      <c r="A78" s="27"/>
      <c r="B78" s="161" t="s">
        <v>54</v>
      </c>
      <c r="C78" s="162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4.25">
      <c r="A79" s="17"/>
      <c r="B79" s="161" t="s">
        <v>55</v>
      </c>
      <c r="C79" s="162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4.25">
      <c r="A80" s="27"/>
      <c r="B80" s="161" t="s">
        <v>56</v>
      </c>
      <c r="C80" s="162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4.25">
      <c r="A81" s="27"/>
      <c r="B81" s="161" t="s">
        <v>57</v>
      </c>
      <c r="C81" s="162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4.25">
      <c r="A82" s="27"/>
      <c r="B82" s="161" t="s">
        <v>58</v>
      </c>
      <c r="C82" s="162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4.25">
      <c r="A83" s="27"/>
      <c r="B83" s="161" t="s">
        <v>59</v>
      </c>
      <c r="C83" s="162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59">
        <f>COUNTA(B72:C83)</f>
        <v>12</v>
      </c>
      <c r="C84" s="16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4.2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52" t="s">
        <v>60</v>
      </c>
      <c r="C86" s="153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4.25">
      <c r="A88" s="74" t="str">
        <f>SheetNames!A9</f>
        <v>DC1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2020-06-03T20:59:43Z</cp:lastPrinted>
  <dcterms:created xsi:type="dcterms:W3CDTF">2011-11-28T13:27:15Z</dcterms:created>
  <dcterms:modified xsi:type="dcterms:W3CDTF">2020-08-17T15:27:15Z</dcterms:modified>
  <cp:category/>
  <cp:version/>
  <cp:contentType/>
  <cp:contentStatus/>
</cp:coreProperties>
</file>